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601b88bb2e0cf43/CoL-Info/"/>
    </mc:Choice>
  </mc:AlternateContent>
  <xr:revisionPtr revIDLastSave="1" documentId="8_{06C9C9D4-C869-4CB8-AEB9-9C1452E2F366}" xr6:coauthVersionLast="43" xr6:coauthVersionMax="43" xr10:uidLastSave="{BB0FEBB1-50F9-47A4-949B-5C97EF89D9E5}"/>
  <bookViews>
    <workbookView xWindow="3420" yWindow="1400" windowWidth="17710" windowHeight="19600" xr2:uid="{00000000-000D-0000-FFFF-FFFF00000000}"/>
  </bookViews>
  <sheets>
    <sheet name="Übersicht" sheetId="1" r:id="rId1"/>
    <sheet name="Regionen" sheetId="2" r:id="rId2"/>
    <sheet name="Sheet3" sheetId="3" r:id="rId3"/>
  </sheets>
  <definedNames>
    <definedName name="_xlnm._FilterDatabase" localSheetId="0" hidden="1">Übersicht!$A$3:$I$120</definedName>
    <definedName name="_xlnm.Print_Area" localSheetId="0">Übersicht!$A$1:$F$195</definedName>
    <definedName name="_xlnm.Print_Titles" localSheetId="0">Übersicht!$3:$3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4" i="2" l="1"/>
  <c r="H14" i="2"/>
  <c r="H3" i="2"/>
  <c r="H4" i="2"/>
  <c r="H5" i="2"/>
  <c r="H6" i="2"/>
  <c r="H7" i="2"/>
  <c r="H8" i="2"/>
  <c r="H9" i="2"/>
  <c r="H10" i="2"/>
  <c r="H11" i="2"/>
  <c r="H12" i="2"/>
  <c r="H13" i="2"/>
  <c r="H2" i="2"/>
  <c r="G3" i="2"/>
  <c r="G4" i="2"/>
  <c r="G5" i="2"/>
  <c r="G6" i="2"/>
  <c r="G7" i="2"/>
  <c r="G8" i="2"/>
  <c r="G9" i="2"/>
  <c r="G10" i="2"/>
  <c r="G11" i="2"/>
  <c r="G12" i="2"/>
  <c r="G13" i="2"/>
  <c r="G2" i="2"/>
  <c r="F3" i="2"/>
  <c r="F4" i="2"/>
  <c r="F5" i="2"/>
  <c r="F6" i="2"/>
  <c r="F7" i="2"/>
  <c r="F8" i="2"/>
  <c r="F9" i="2"/>
  <c r="F10" i="2"/>
  <c r="F11" i="2"/>
  <c r="F2" i="2"/>
  <c r="E3" i="2"/>
  <c r="E4" i="2"/>
  <c r="E5" i="2"/>
  <c r="E6" i="2"/>
  <c r="E7" i="2"/>
  <c r="E8" i="2"/>
  <c r="E9" i="2"/>
  <c r="E10" i="2"/>
  <c r="E11" i="2"/>
  <c r="E2" i="2"/>
  <c r="C14" i="2"/>
  <c r="D14" i="2"/>
  <c r="G38" i="1" l="1"/>
  <c r="G33" i="1"/>
  <c r="G20" i="1"/>
  <c r="G43" i="1"/>
  <c r="G4" i="1"/>
  <c r="G42" i="1"/>
  <c r="G28" i="1"/>
  <c r="G58" i="1"/>
  <c r="G81" i="1"/>
  <c r="G70" i="1"/>
  <c r="G74" i="1"/>
  <c r="G53" i="1"/>
  <c r="G29" i="1"/>
  <c r="G76" i="1"/>
  <c r="G5" i="1"/>
  <c r="G55" i="1"/>
  <c r="G79" i="1"/>
  <c r="G26" i="1"/>
  <c r="G30" i="1"/>
  <c r="G64" i="1"/>
  <c r="G73" i="1"/>
  <c r="G46" i="1"/>
  <c r="G96" i="1"/>
  <c r="G65" i="1"/>
  <c r="G97" i="1"/>
  <c r="G69" i="1"/>
  <c r="G95" i="1"/>
  <c r="G103" i="1"/>
  <c r="G85" i="1"/>
  <c r="G6" i="1"/>
  <c r="G7" i="1"/>
  <c r="G34" i="1"/>
  <c r="G44" i="1"/>
  <c r="G75" i="1"/>
  <c r="G31" i="1"/>
  <c r="G90" i="1"/>
  <c r="G35" i="1"/>
  <c r="G93" i="1"/>
  <c r="G117" i="1"/>
  <c r="G113" i="1"/>
  <c r="G32" i="1"/>
  <c r="G115" i="1"/>
  <c r="G61" i="1"/>
  <c r="G87" i="1"/>
  <c r="G50" i="1"/>
  <c r="G67" i="1"/>
  <c r="G60" i="1"/>
  <c r="G80" i="1"/>
  <c r="G21" i="1"/>
  <c r="G48" i="1"/>
  <c r="G107" i="1"/>
  <c r="G92" i="1"/>
  <c r="G72" i="1"/>
  <c r="G102" i="1"/>
  <c r="G49" i="1"/>
  <c r="G101" i="1"/>
  <c r="G108" i="1"/>
  <c r="G56" i="1"/>
  <c r="G8" i="1"/>
  <c r="G94" i="1"/>
  <c r="G77" i="1"/>
  <c r="G100" i="1"/>
  <c r="G57" i="1"/>
  <c r="G40" i="1"/>
  <c r="G110" i="1"/>
  <c r="G37" i="1"/>
  <c r="G39" i="1"/>
  <c r="G51" i="1"/>
  <c r="G78" i="1"/>
  <c r="G36" i="1"/>
  <c r="G89" i="1"/>
  <c r="G24" i="1"/>
  <c r="G111" i="1"/>
  <c r="G114" i="1"/>
  <c r="G66" i="1"/>
  <c r="G45" i="1"/>
  <c r="G52" i="1"/>
  <c r="G116" i="1"/>
  <c r="G99" i="1"/>
  <c r="G9" i="1"/>
  <c r="G84" i="1"/>
  <c r="G10" i="1"/>
  <c r="G19" i="1"/>
  <c r="G11" i="1"/>
  <c r="G12" i="1"/>
  <c r="G13" i="1"/>
  <c r="G14" i="1"/>
  <c r="G15" i="1"/>
  <c r="G41" i="1"/>
  <c r="G27" i="1"/>
  <c r="G63" i="1"/>
  <c r="G118" i="1"/>
  <c r="G106" i="1"/>
  <c r="G16" i="1"/>
  <c r="G82" i="1"/>
  <c r="G104" i="1"/>
  <c r="G22" i="1"/>
  <c r="G59" i="1"/>
  <c r="G88" i="1"/>
  <c r="G112" i="1"/>
  <c r="G109" i="1"/>
  <c r="G105" i="1"/>
  <c r="G47" i="1"/>
  <c r="G17" i="1"/>
  <c r="G18" i="1"/>
  <c r="G25" i="1"/>
  <c r="G68" i="1"/>
  <c r="G62" i="1"/>
  <c r="G98" i="1"/>
  <c r="G23" i="1"/>
  <c r="G71" i="1"/>
  <c r="G86" i="1"/>
  <c r="G83" i="1"/>
  <c r="G119" i="1"/>
  <c r="G120" i="1"/>
  <c r="G91" i="1"/>
  <c r="G54" i="1"/>
</calcChain>
</file>

<file path=xl/sharedStrings.xml><?xml version="1.0" encoding="utf-8"?>
<sst xmlns="http://schemas.openxmlformats.org/spreadsheetml/2006/main" count="499" uniqueCount="167">
  <si>
    <t>PRELIMINARY VOTING RESULTS</t>
  </si>
  <si>
    <t>Yes</t>
  </si>
  <si>
    <t>No</t>
  </si>
  <si>
    <t>Result</t>
  </si>
  <si>
    <t>To amend the preamble to the Avenues of Service</t>
  </si>
  <si>
    <t>Rejected</t>
  </si>
  <si>
    <t>To amend the second Avenue of Service</t>
  </si>
  <si>
    <t>To amend the third Avenue of Service</t>
  </si>
  <si>
    <t>To amend the fourth Avenue of Service</t>
  </si>
  <si>
    <t>To facilitate the fourth Avenue of Service</t>
  </si>
  <si>
    <t>Withdrawn</t>
  </si>
  <si>
    <t>To amend the third, fourth, and fifth Avenues of Service</t>
  </si>
  <si>
    <t>To amend the Object of Rotary</t>
  </si>
  <si>
    <t>To amend the preamble to the Object of Rotary</t>
  </si>
  <si>
    <t>To amend the preamble and the fourth Object of Rotary</t>
  </si>
  <si>
    <t>To amend the second Object of Rotary</t>
  </si>
  <si>
    <t>To amend the fourth Object of Rotary</t>
  </si>
  <si>
    <t>To add a fifth part to the Object of Rotary</t>
  </si>
  <si>
    <t>To add Rotary’s core values to the RI Constitution and the Standard Rotary Club Constitution</t>
  </si>
  <si>
    <t>To amend the provisions on membership</t>
  </si>
  <si>
    <t>Adopted</t>
  </si>
  <si>
    <t>To remove Article 3, Purposes, from the Standard Rotary Club Constitution</t>
  </si>
  <si>
    <t>To remove committees from the Standard Rotary Club Constitution</t>
  </si>
  <si>
    <t>To require that key club committee chairs be board members</t>
  </si>
  <si>
    <t>To amend the term of the club president</t>
  </si>
  <si>
    <t>To revise the schedule for electing the club president</t>
  </si>
  <si>
    <t>To require the presentation of a budget and an annual report at the club’s annual meeting</t>
  </si>
  <si>
    <t>Adopted as amended</t>
  </si>
  <si>
    <t>To replace the requirement for attendance reports with a report on service</t>
  </si>
  <si>
    <t>To lengthen the notice period for changing a club’s name or locality</t>
  </si>
  <si>
    <t>To allow a club not to use “club” as part of its name</t>
  </si>
  <si>
    <t>To revise the provisions regarding locality of a club</t>
  </si>
  <si>
    <t>To amend the satellite club reporting procedure</t>
  </si>
  <si>
    <t>To move the provisions allowing for flexibility in meetings and attendance</t>
  </si>
  <si>
    <t>To remove the provisions allowing for flexibility in meetings and attendance</t>
  </si>
  <si>
    <t>To provide that clubs shall meet at least 40 times per year</t>
  </si>
  <si>
    <t>To amend the provisions for counting attendance at a club meeting</t>
  </si>
  <si>
    <t>To amend the provisions for making up an absence</t>
  </si>
  <si>
    <t>To amend the provisions regarding membership in clubs</t>
  </si>
  <si>
    <t>To amend the qualifications for membership</t>
  </si>
  <si>
    <t>To amend the composition of clubs and to remove classification limitations</t>
  </si>
  <si>
    <t>To amend the process for filling a vacancy in the office of president-elect</t>
  </si>
  <si>
    <t>To amend the rules for selecting the president-nominee</t>
  </si>
  <si>
    <t>To amend the provisions regarding club voting for president</t>
  </si>
  <si>
    <t xml:space="preserve">To increase by 15 days when the nominating committee for director may meet </t>
  </si>
  <si>
    <t>To revise the qualifications for director</t>
  </si>
  <si>
    <t>To amend the process for selecting the member and alternate member of the nominating committee for director</t>
  </si>
  <si>
    <t>To revise the qualifications of a governor-nominee</t>
  </si>
  <si>
    <t>To revise the qualifications for governor-nominee</t>
  </si>
  <si>
    <t>To amend the provisions regarding voting for governors-nominee</t>
  </si>
  <si>
    <t>To allow all club members to vote electronically for the governor-nominee</t>
  </si>
  <si>
    <t>To amend the provisions for challenging candidates for governors-nominee</t>
  </si>
  <si>
    <t>To revise the challenge period for the nomination and election of governors</t>
  </si>
  <si>
    <t xml:space="preserve">To require that, if a governor becomes unable to serve, and there is no vice-governor, only a past governor shall be eligible to serve </t>
  </si>
  <si>
    <t>To amend the provisions for club voting at the district level</t>
  </si>
  <si>
    <t>To amend the process for nominations and elections by clubs in RIBI</t>
  </si>
  <si>
    <t>To eliminate the position of vice-governor</t>
  </si>
  <si>
    <t>To extend the deadline to submit the annual district statement</t>
  </si>
  <si>
    <t>To amend the process for convening a district legislation meeting</t>
  </si>
  <si>
    <t>To require codification of and continuing effect to recommendations adopted at a district conference or legislation meeting</t>
  </si>
  <si>
    <t>To provide for a uniform process for removing officers and committee members for cause</t>
  </si>
  <si>
    <t>To amend the duties of the Board</t>
  </si>
  <si>
    <t>To provide that the general secretary is the chief executive officer of RI</t>
  </si>
  <si>
    <t>To remove the delay before a change to district boundaries takes effect</t>
  </si>
  <si>
    <t>To revise the Board’s authority to change district boundaries</t>
  </si>
  <si>
    <t>To revise the Board’s authority to change district boundaries and base zones on the number of clubs</t>
  </si>
  <si>
    <t>To remove the name of the official magazine from the RI Bylaws</t>
  </si>
  <si>
    <t>To remove the publication and subscription requirements for the official magazine and regional magazines</t>
  </si>
  <si>
    <t>To amend the subscription requirements for the official magazine and regional magazines</t>
  </si>
  <si>
    <t>To prohibit the release of members’ personal information</t>
  </si>
  <si>
    <t>To amend the provisions for terminating the membership of a club</t>
  </si>
  <si>
    <t>To remove past RI presidents as members of the Councils and eliminate the Council of Past Presidents</t>
  </si>
  <si>
    <t>To admit Rotaract clubs to RI membership</t>
  </si>
  <si>
    <t>To remove provisions for pilot projects</t>
  </si>
  <si>
    <t>To amend the term of service for the Convention Committee members</t>
  </si>
  <si>
    <t>To amend the term of reference for the Rotaract and Interact Committee</t>
  </si>
  <si>
    <t>To amend the term of service for the Audit Committee members</t>
  </si>
  <si>
    <t>To provide for an Information Technology Committee</t>
  </si>
  <si>
    <t>To provide for a Rotary Representative Network</t>
  </si>
  <si>
    <t>To update and modernize the convention procedures</t>
  </si>
  <si>
    <t>To revise the process for the election of officers</t>
  </si>
  <si>
    <t>To remove the provision for special assemblies at the convention</t>
  </si>
  <si>
    <t>To increase per capita dues</t>
  </si>
  <si>
    <t>To amend the provisions for increasing per capita dues</t>
  </si>
  <si>
    <t>To maintain current per capita dues amounts</t>
  </si>
  <si>
    <t>To reduce per capita dues when married people are members of the same club</t>
  </si>
  <si>
    <t>To reduce per capita dues and allow free digital subscriptions to Rotary magazines for members 30 years old and younger</t>
  </si>
  <si>
    <t>To reduce per capita dues for older members</t>
  </si>
  <si>
    <t>To exempt older members from per capita dues</t>
  </si>
  <si>
    <t>To disclose to clubs the effect and impact of changing per capita dues</t>
  </si>
  <si>
    <t>To change the name of the General Surplus Fund to the RI Reserve</t>
  </si>
  <si>
    <t>To revise the process for establishing the General Surplus Fund</t>
  </si>
  <si>
    <t>To establish a new target and define the General Surplus Fund</t>
  </si>
  <si>
    <t>To allow the RI Board to propose urgent enactments to the Council on Resolutions</t>
  </si>
  <si>
    <t>To streamline and modernize any extraordinary meeting of the Council on Legislation</t>
  </si>
  <si>
    <t>To hold the Council on Legislation in August, September, or October and to revise the timetable for submitting proposed legislation</t>
  </si>
  <si>
    <t>To amend the deadline for submitting enactments</t>
  </si>
  <si>
    <t>To amend the provisions for endorsing resolutions</t>
  </si>
  <si>
    <t>To amend the definition of defective resolutions</t>
  </si>
  <si>
    <t>To authorize consideration of legislation before the in-person meeting of the Council</t>
  </si>
  <si>
    <t>To amend the process for selecting representatives to attend the Council on Legislation</t>
  </si>
  <si>
    <t>To provide for a biennial Council on Legislation</t>
  </si>
  <si>
    <t>To provide for an annual electronic Council on Legislation</t>
  </si>
  <si>
    <t>To amend the process for selecting Council representatives</t>
  </si>
  <si>
    <t>To amend the qualifications for Council representatives</t>
  </si>
  <si>
    <t>To amend the timeline for selecting Council representatives</t>
  </si>
  <si>
    <t>To simplify the credentialing procedures at a Council</t>
  </si>
  <si>
    <t>To amend the Council voting provisions</t>
  </si>
  <si>
    <t>To amend who is a member of a Council</t>
  </si>
  <si>
    <t>To provide that a Council report shall be given at Rotary institutes</t>
  </si>
  <si>
    <t>To amend the process for opposition to Council actions</t>
  </si>
  <si>
    <t>To modernize and streamline the Bylaws of Rotary International without making any substantive changes (page 303)</t>
  </si>
  <si>
    <t>To modernize and streamline the Standard Rotary Club Constitution without making any substantive changes (page 375)</t>
  </si>
  <si>
    <t>To authorize the RI Board to take appropriate action to change RI’s tax status</t>
  </si>
  <si>
    <t>%</t>
  </si>
  <si>
    <t>Art</t>
  </si>
  <si>
    <t>Cont</t>
  </si>
  <si>
    <t>J</t>
  </si>
  <si>
    <t>Country</t>
  </si>
  <si>
    <t>Japan</t>
  </si>
  <si>
    <t>France</t>
  </si>
  <si>
    <t>India</t>
  </si>
  <si>
    <t>Canada</t>
  </si>
  <si>
    <t>England</t>
  </si>
  <si>
    <t>Italy</t>
  </si>
  <si>
    <t>South Africa</t>
  </si>
  <si>
    <t>Australia</t>
  </si>
  <si>
    <t>Global</t>
  </si>
  <si>
    <t>Nigeria</t>
  </si>
  <si>
    <t>Board</t>
  </si>
  <si>
    <t>New Zealand</t>
  </si>
  <si>
    <t>USA</t>
  </si>
  <si>
    <t>Brazil</t>
  </si>
  <si>
    <t>CH-D</t>
  </si>
  <si>
    <t>Croatia</t>
  </si>
  <si>
    <t>Japan, India</t>
  </si>
  <si>
    <t>Canada. USA</t>
  </si>
  <si>
    <t>Pakistan</t>
  </si>
  <si>
    <t>RIBI</t>
  </si>
  <si>
    <t>Korea</t>
  </si>
  <si>
    <t>Argentinia</t>
  </si>
  <si>
    <t>Sweden</t>
  </si>
  <si>
    <t>Deutschland</t>
  </si>
  <si>
    <t>Raum</t>
  </si>
  <si>
    <t>Mitgliederzahl</t>
  </si>
  <si>
    <t>Anträge</t>
  </si>
  <si>
    <t>Angenommen</t>
  </si>
  <si>
    <t>Nordamerika, Caribbean</t>
  </si>
  <si>
    <t>Europa</t>
  </si>
  <si>
    <t>Indien</t>
  </si>
  <si>
    <t>Asien o. Indien</t>
  </si>
  <si>
    <t>Südamerika</t>
  </si>
  <si>
    <t>England, Irland</t>
  </si>
  <si>
    <t>Afrika, mittlerer Osten</t>
  </si>
  <si>
    <t>Australien, Pazifik</t>
  </si>
  <si>
    <t>Latin</t>
  </si>
  <si>
    <t>Aust</t>
  </si>
  <si>
    <t>Euro</t>
  </si>
  <si>
    <t>Afrika</t>
  </si>
  <si>
    <t>Asien</t>
  </si>
  <si>
    <t>Region</t>
  </si>
  <si>
    <t>NordAm</t>
  </si>
  <si>
    <t>Total</t>
  </si>
  <si>
    <t>Anträge pro 100T</t>
  </si>
  <si>
    <t>Annahmen pro 100T</t>
  </si>
  <si>
    <t>% der Anträge</t>
  </si>
  <si>
    <t>% der Annahmen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</si>
</sst>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2"/>
      <color theme="1"/>
      <name val="Georgia"/>
      <family val="1"/>
    </font>
    <font>
      <sz val="12"/>
      <color rgb="FF000000"/>
      <name val="Georgia"/>
      <family val="1"/>
    </font>
    <font>
      <sz val="12"/>
      <color rgb="FF000000"/>
      <name val="Cambria"/>
      <family val="1"/>
    </font>
    <font>
      <sz val="12"/>
      <color theme="1"/>
      <name val="Times New Roman"/>
      <family val="1"/>
    </font>
    <font>
      <strike/>
      <sz val="12"/>
      <color rgb="FF000000"/>
      <name val="Georg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2"/>
      <color rgb="FFFF0000"/>
      <name val="Georgia"/>
      <family val="1"/>
    </font>
    <font>
      <sz val="12"/>
      <color rgb="FF00B050"/>
      <name val="Georg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Border="1"/>
    <xf numFmtId="49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0" borderId="0" xfId="0" applyFont="1"/>
    <xf numFmtId="49" fontId="4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49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1" fontId="2" fillId="0" borderId="0" xfId="0" applyNumberFormat="1" applyFont="1"/>
    <xf numFmtId="1" fontId="2" fillId="0" borderId="1" xfId="0" applyNumberFormat="1" applyFont="1" applyBorder="1"/>
    <xf numFmtId="1" fontId="1" fillId="0" borderId="1" xfId="0" applyNumberFormat="1" applyFont="1" applyBorder="1"/>
    <xf numFmtId="1" fontId="10" fillId="0" borderId="1" xfId="0" applyNumberFormat="1" applyFont="1" applyBorder="1"/>
    <xf numFmtId="1" fontId="9" fillId="0" borderId="1" xfId="0" applyNumberFormat="1" applyFont="1" applyBorder="1"/>
    <xf numFmtId="0" fontId="0" fillId="0" borderId="0" xfId="0" applyAlignment="1">
      <alignment wrapText="1"/>
    </xf>
    <xf numFmtId="49" fontId="2" fillId="0" borderId="2" xfId="0" applyNumberFormat="1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1" fontId="2" fillId="0" borderId="2" xfId="0" applyNumberFormat="1" applyFont="1" applyBorder="1"/>
    <xf numFmtId="0" fontId="2" fillId="0" borderId="2" xfId="0" applyFont="1" applyBorder="1"/>
    <xf numFmtId="2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1" fontId="0" fillId="0" borderId="1" xfId="0" applyNumberFormat="1" applyBorder="1" applyAlignment="1">
      <alignment wrapText="1"/>
    </xf>
    <xf numFmtId="0" fontId="11" fillId="0" borderId="1" xfId="0" applyFont="1" applyBorder="1" applyAlignment="1">
      <alignment wrapText="1"/>
    </xf>
    <xf numFmtId="2" fontId="11" fillId="0" borderId="1" xfId="0" applyNumberFormat="1" applyFont="1" applyBorder="1" applyAlignment="1">
      <alignment wrapText="1"/>
    </xf>
    <xf numFmtId="0" fontId="11" fillId="0" borderId="0" xfId="0" applyFont="1" applyAlignment="1">
      <alignment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9"/>
  <sheetViews>
    <sheetView tabSelected="1" zoomScale="75" zoomScaleNormal="100" zoomScaleSheetLayoutView="80" workbookViewId="0">
      <selection activeCell="K19" sqref="K19"/>
    </sheetView>
  </sheetViews>
  <sheetFormatPr baseColWidth="10" defaultColWidth="9.08984375" defaultRowHeight="15.5" x14ac:dyDescent="0.35"/>
  <cols>
    <col min="1" max="1" width="5.6328125" style="19" customWidth="1"/>
    <col min="2" max="2" width="10.7265625" style="19" customWidth="1"/>
    <col min="3" max="3" width="79.90625" style="20" customWidth="1"/>
    <col min="4" max="4" width="9.7265625" style="21" customWidth="1"/>
    <col min="5" max="5" width="9.26953125" style="21" customWidth="1"/>
    <col min="6" max="6" width="12" style="20" customWidth="1"/>
    <col min="7" max="7" width="9.08984375" style="32"/>
    <col min="8" max="8" width="13.81640625" style="14" bestFit="1" customWidth="1"/>
    <col min="9" max="16384" width="9.08984375" style="14"/>
  </cols>
  <sheetData>
    <row r="1" spans="1:9" x14ac:dyDescent="0.35">
      <c r="A1" s="51" t="s">
        <v>0</v>
      </c>
      <c r="B1" s="51"/>
      <c r="C1" s="52"/>
      <c r="D1" s="52"/>
      <c r="E1" s="52"/>
      <c r="F1" s="52"/>
    </row>
    <row r="2" spans="1:9" x14ac:dyDescent="0.35">
      <c r="A2" s="38"/>
      <c r="B2" s="38"/>
      <c r="C2" s="39"/>
      <c r="D2" s="40"/>
      <c r="E2" s="40"/>
      <c r="F2" s="39"/>
      <c r="G2" s="41"/>
      <c r="H2" s="42"/>
    </row>
    <row r="3" spans="1:9" x14ac:dyDescent="0.35">
      <c r="A3" s="5" t="s">
        <v>117</v>
      </c>
      <c r="B3" s="5" t="s">
        <v>115</v>
      </c>
      <c r="C3" s="6" t="s">
        <v>116</v>
      </c>
      <c r="D3" s="7" t="s">
        <v>1</v>
      </c>
      <c r="E3" s="7" t="s">
        <v>2</v>
      </c>
      <c r="F3" s="30" t="s">
        <v>3</v>
      </c>
      <c r="G3" s="34" t="s">
        <v>114</v>
      </c>
      <c r="H3" s="1" t="s">
        <v>118</v>
      </c>
      <c r="I3" s="1" t="s">
        <v>160</v>
      </c>
    </row>
    <row r="4" spans="1:9" x14ac:dyDescent="0.35">
      <c r="A4" s="8">
        <v>19</v>
      </c>
      <c r="B4" s="8">
        <v>6</v>
      </c>
      <c r="C4" s="9" t="s">
        <v>9</v>
      </c>
      <c r="D4" s="4"/>
      <c r="E4" s="4">
        <v>1</v>
      </c>
      <c r="F4" s="3" t="s">
        <v>10</v>
      </c>
      <c r="G4" s="33">
        <f>D4*100/(D4+E4)</f>
        <v>0</v>
      </c>
      <c r="H4" s="1" t="s">
        <v>121</v>
      </c>
      <c r="I4" s="1" t="s">
        <v>121</v>
      </c>
    </row>
    <row r="5" spans="1:9" x14ac:dyDescent="0.35">
      <c r="A5" s="8">
        <v>19</v>
      </c>
      <c r="B5" s="8">
        <v>16</v>
      </c>
      <c r="C5" s="9" t="s">
        <v>17</v>
      </c>
      <c r="D5" s="4"/>
      <c r="E5" s="4">
        <v>1</v>
      </c>
      <c r="F5" s="3" t="s">
        <v>10</v>
      </c>
      <c r="G5" s="33">
        <f>D5*100/(D5+E5)</f>
        <v>0</v>
      </c>
      <c r="H5" s="1" t="s">
        <v>125</v>
      </c>
      <c r="I5" s="1" t="s">
        <v>158</v>
      </c>
    </row>
    <row r="6" spans="1:9" x14ac:dyDescent="0.35">
      <c r="A6" s="8">
        <v>19</v>
      </c>
      <c r="B6" s="8">
        <v>31</v>
      </c>
      <c r="C6" s="9" t="s">
        <v>34</v>
      </c>
      <c r="D6" s="4"/>
      <c r="E6" s="4">
        <v>1</v>
      </c>
      <c r="F6" s="3" t="s">
        <v>10</v>
      </c>
      <c r="G6" s="33">
        <f>D6*100/(D6+E6)</f>
        <v>0</v>
      </c>
      <c r="H6" s="1" t="s">
        <v>119</v>
      </c>
      <c r="I6" s="1" t="s">
        <v>119</v>
      </c>
    </row>
    <row r="7" spans="1:9" x14ac:dyDescent="0.35">
      <c r="A7" s="8">
        <v>19</v>
      </c>
      <c r="B7" s="8">
        <v>32</v>
      </c>
      <c r="C7" s="9" t="s">
        <v>34</v>
      </c>
      <c r="D7" s="4"/>
      <c r="E7" s="4">
        <v>1</v>
      </c>
      <c r="F7" s="3" t="s">
        <v>10</v>
      </c>
      <c r="G7" s="33">
        <f>D7*100/(D7+E7)</f>
        <v>0</v>
      </c>
      <c r="H7" s="1" t="s">
        <v>119</v>
      </c>
      <c r="I7" s="1" t="s">
        <v>119</v>
      </c>
    </row>
    <row r="8" spans="1:9" ht="31" x14ac:dyDescent="0.35">
      <c r="A8" s="8">
        <v>19</v>
      </c>
      <c r="B8" s="8">
        <v>60</v>
      </c>
      <c r="C8" s="9" t="s">
        <v>60</v>
      </c>
      <c r="D8" s="4"/>
      <c r="E8" s="4">
        <v>1</v>
      </c>
      <c r="F8" s="3" t="s">
        <v>10</v>
      </c>
      <c r="G8" s="33">
        <f>D8*100/(D8+E8)</f>
        <v>0</v>
      </c>
      <c r="H8" s="1" t="s">
        <v>129</v>
      </c>
      <c r="I8" s="1" t="s">
        <v>129</v>
      </c>
    </row>
    <row r="9" spans="1:9" x14ac:dyDescent="0.35">
      <c r="A9" s="16">
        <v>19</v>
      </c>
      <c r="B9" s="16">
        <v>81</v>
      </c>
      <c r="C9" s="9" t="s">
        <v>81</v>
      </c>
      <c r="D9" s="4"/>
      <c r="E9" s="4">
        <v>1</v>
      </c>
      <c r="F9" s="3" t="s">
        <v>10</v>
      </c>
      <c r="G9" s="33">
        <f>D9*100/(D9+E9)</f>
        <v>0</v>
      </c>
      <c r="H9" s="1" t="s">
        <v>131</v>
      </c>
      <c r="I9" s="1" t="s">
        <v>161</v>
      </c>
    </row>
    <row r="10" spans="1:9" x14ac:dyDescent="0.35">
      <c r="A10" s="16">
        <v>19</v>
      </c>
      <c r="B10" s="16">
        <v>83</v>
      </c>
      <c r="C10" s="9" t="s">
        <v>82</v>
      </c>
      <c r="D10" s="4"/>
      <c r="E10" s="4">
        <v>1</v>
      </c>
      <c r="F10" s="3" t="s">
        <v>10</v>
      </c>
      <c r="G10" s="33">
        <f>D10*100/(D10+E10)</f>
        <v>0</v>
      </c>
      <c r="H10" s="1" t="s">
        <v>121</v>
      </c>
      <c r="I10" s="1" t="s">
        <v>121</v>
      </c>
    </row>
    <row r="11" spans="1:9" x14ac:dyDescent="0.35">
      <c r="A11" s="16">
        <v>19</v>
      </c>
      <c r="B11" s="16">
        <v>85</v>
      </c>
      <c r="C11" s="9" t="s">
        <v>83</v>
      </c>
      <c r="D11" s="4"/>
      <c r="E11" s="4">
        <v>1</v>
      </c>
      <c r="F11" s="3" t="s">
        <v>10</v>
      </c>
      <c r="G11" s="33">
        <f>D11*100/(D11+E11)</f>
        <v>0</v>
      </c>
      <c r="H11" s="1" t="s">
        <v>119</v>
      </c>
      <c r="I11" s="1" t="s">
        <v>119</v>
      </c>
    </row>
    <row r="12" spans="1:9" x14ac:dyDescent="0.35">
      <c r="A12" s="16">
        <v>19</v>
      </c>
      <c r="B12" s="16">
        <v>86</v>
      </c>
      <c r="C12" s="9" t="s">
        <v>84</v>
      </c>
      <c r="D12" s="4"/>
      <c r="E12" s="4">
        <v>1</v>
      </c>
      <c r="F12" s="3" t="s">
        <v>10</v>
      </c>
      <c r="G12" s="33">
        <f>D12*100/(D12+E12)</f>
        <v>0</v>
      </c>
      <c r="H12" s="1" t="s">
        <v>121</v>
      </c>
      <c r="I12" s="1" t="s">
        <v>121</v>
      </c>
    </row>
    <row r="13" spans="1:9" x14ac:dyDescent="0.35">
      <c r="A13" s="16">
        <v>19</v>
      </c>
      <c r="B13" s="16">
        <v>87</v>
      </c>
      <c r="C13" s="9" t="s">
        <v>85</v>
      </c>
      <c r="D13" s="4"/>
      <c r="E13" s="4">
        <v>1</v>
      </c>
      <c r="F13" s="3" t="s">
        <v>10</v>
      </c>
      <c r="G13" s="33">
        <f>D13*100/(D13+E13)</f>
        <v>0</v>
      </c>
      <c r="H13" s="1" t="s">
        <v>121</v>
      </c>
      <c r="I13" s="1" t="s">
        <v>121</v>
      </c>
    </row>
    <row r="14" spans="1:9" ht="31" x14ac:dyDescent="0.35">
      <c r="A14" s="16">
        <v>19</v>
      </c>
      <c r="B14" s="16">
        <v>88</v>
      </c>
      <c r="C14" s="9" t="s">
        <v>86</v>
      </c>
      <c r="D14" s="4"/>
      <c r="E14" s="4">
        <v>1</v>
      </c>
      <c r="F14" s="3" t="s">
        <v>10</v>
      </c>
      <c r="G14" s="33">
        <f>D14*100/(D14+E14)</f>
        <v>0</v>
      </c>
      <c r="H14" s="1" t="s">
        <v>131</v>
      </c>
      <c r="I14" s="1" t="s">
        <v>161</v>
      </c>
    </row>
    <row r="15" spans="1:9" x14ac:dyDescent="0.35">
      <c r="A15" s="16">
        <v>19</v>
      </c>
      <c r="B15" s="16">
        <v>89</v>
      </c>
      <c r="C15" s="9" t="s">
        <v>87</v>
      </c>
      <c r="D15" s="4"/>
      <c r="E15" s="4">
        <v>1</v>
      </c>
      <c r="F15" s="3" t="s">
        <v>10</v>
      </c>
      <c r="G15" s="33">
        <f>D15*100/(D15+E15)</f>
        <v>0</v>
      </c>
      <c r="H15" s="1" t="s">
        <v>139</v>
      </c>
      <c r="I15" s="1" t="s">
        <v>139</v>
      </c>
    </row>
    <row r="16" spans="1:9" x14ac:dyDescent="0.35">
      <c r="A16" s="16">
        <v>19</v>
      </c>
      <c r="B16" s="16">
        <v>95</v>
      </c>
      <c r="C16" s="10" t="s">
        <v>92</v>
      </c>
      <c r="D16" s="4"/>
      <c r="E16" s="4">
        <v>1</v>
      </c>
      <c r="F16" s="18" t="s">
        <v>10</v>
      </c>
      <c r="G16" s="33">
        <f>D16*100/(D16+E16)</f>
        <v>0</v>
      </c>
      <c r="H16" s="1" t="s">
        <v>129</v>
      </c>
      <c r="I16" s="1" t="s">
        <v>129</v>
      </c>
    </row>
    <row r="17" spans="1:9" x14ac:dyDescent="0.35">
      <c r="A17" s="17">
        <v>19</v>
      </c>
      <c r="B17" s="17">
        <v>105</v>
      </c>
      <c r="C17" s="9" t="s">
        <v>101</v>
      </c>
      <c r="D17" s="4"/>
      <c r="E17" s="4">
        <v>1</v>
      </c>
      <c r="F17" s="3" t="s">
        <v>10</v>
      </c>
      <c r="G17" s="33">
        <f>D17*100/(D17+E17)</f>
        <v>0</v>
      </c>
      <c r="H17" s="1" t="s">
        <v>129</v>
      </c>
      <c r="I17" s="1" t="s">
        <v>129</v>
      </c>
    </row>
    <row r="18" spans="1:9" x14ac:dyDescent="0.35">
      <c r="A18" s="16">
        <v>19</v>
      </c>
      <c r="B18" s="16">
        <v>106</v>
      </c>
      <c r="C18" s="9" t="s">
        <v>102</v>
      </c>
      <c r="D18" s="4"/>
      <c r="E18" s="4">
        <v>1</v>
      </c>
      <c r="F18" s="3" t="s">
        <v>10</v>
      </c>
      <c r="G18" s="33">
        <f>D18*100/(D18+E18)</f>
        <v>0</v>
      </c>
      <c r="H18" s="1" t="s">
        <v>125</v>
      </c>
      <c r="I18" s="1" t="s">
        <v>158</v>
      </c>
    </row>
    <row r="19" spans="1:9" x14ac:dyDescent="0.35">
      <c r="A19" s="16">
        <v>19</v>
      </c>
      <c r="B19" s="16">
        <v>84</v>
      </c>
      <c r="C19" s="9" t="s">
        <v>82</v>
      </c>
      <c r="D19" s="4">
        <v>53</v>
      </c>
      <c r="E19" s="4">
        <v>451</v>
      </c>
      <c r="F19" s="3" t="s">
        <v>5</v>
      </c>
      <c r="G19" s="36">
        <f>D19*100/(D19+E19)</f>
        <v>10.515873015873016</v>
      </c>
      <c r="H19" s="1" t="s">
        <v>119</v>
      </c>
      <c r="I19" s="1" t="s">
        <v>119</v>
      </c>
    </row>
    <row r="20" spans="1:9" x14ac:dyDescent="0.35">
      <c r="A20" s="8">
        <v>19</v>
      </c>
      <c r="B20" s="8">
        <v>4</v>
      </c>
      <c r="C20" s="9" t="s">
        <v>7</v>
      </c>
      <c r="D20" s="4">
        <v>69</v>
      </c>
      <c r="E20" s="4">
        <v>430</v>
      </c>
      <c r="F20" s="3" t="s">
        <v>5</v>
      </c>
      <c r="G20" s="36">
        <f>D20*100/(D20+E20)</f>
        <v>13.827655310621243</v>
      </c>
      <c r="H20" s="1" t="s">
        <v>121</v>
      </c>
      <c r="I20" s="1" t="s">
        <v>121</v>
      </c>
    </row>
    <row r="21" spans="1:9" x14ac:dyDescent="0.35">
      <c r="A21" s="8">
        <v>19</v>
      </c>
      <c r="B21" s="8">
        <v>50</v>
      </c>
      <c r="C21" s="9" t="s">
        <v>50</v>
      </c>
      <c r="D21" s="4">
        <v>72</v>
      </c>
      <c r="E21" s="4">
        <v>443</v>
      </c>
      <c r="F21" s="3" t="s">
        <v>5</v>
      </c>
      <c r="G21" s="36">
        <f>D21*100/(D21+E21)</f>
        <v>13.980582524271844</v>
      </c>
      <c r="H21" s="1" t="s">
        <v>121</v>
      </c>
      <c r="I21" s="1" t="s">
        <v>121</v>
      </c>
    </row>
    <row r="22" spans="1:9" ht="31" x14ac:dyDescent="0.35">
      <c r="A22" s="17">
        <v>19</v>
      </c>
      <c r="B22" s="17">
        <v>98</v>
      </c>
      <c r="C22" s="9" t="s">
        <v>95</v>
      </c>
      <c r="D22" s="4">
        <v>92</v>
      </c>
      <c r="E22" s="4">
        <v>420</v>
      </c>
      <c r="F22" s="18" t="s">
        <v>5</v>
      </c>
      <c r="G22" s="36">
        <f>D22*100/(D22+E22)</f>
        <v>17.96875</v>
      </c>
      <c r="H22" s="1" t="s">
        <v>119</v>
      </c>
      <c r="I22" s="1" t="s">
        <v>119</v>
      </c>
    </row>
    <row r="23" spans="1:9" x14ac:dyDescent="0.35">
      <c r="A23" s="16">
        <v>19</v>
      </c>
      <c r="B23" s="16">
        <v>111</v>
      </c>
      <c r="C23" s="9" t="s">
        <v>107</v>
      </c>
      <c r="D23" s="4">
        <v>97</v>
      </c>
      <c r="E23" s="4">
        <v>417</v>
      </c>
      <c r="F23" s="3" t="s">
        <v>5</v>
      </c>
      <c r="G23" s="36">
        <f>D23*100/(D23+E23)</f>
        <v>18.8715953307393</v>
      </c>
      <c r="H23" s="1" t="s">
        <v>142</v>
      </c>
      <c r="I23" s="1" t="s">
        <v>157</v>
      </c>
    </row>
    <row r="24" spans="1:9" x14ac:dyDescent="0.35">
      <c r="A24" s="2">
        <v>19</v>
      </c>
      <c r="B24" s="2">
        <v>73</v>
      </c>
      <c r="C24" s="9" t="s">
        <v>73</v>
      </c>
      <c r="D24" s="4">
        <v>96</v>
      </c>
      <c r="E24" s="4">
        <v>412</v>
      </c>
      <c r="F24" s="3" t="s">
        <v>5</v>
      </c>
      <c r="G24" s="36">
        <f>D24*100/(D24+E24)</f>
        <v>18.897637795275589</v>
      </c>
      <c r="H24" s="1" t="s">
        <v>119</v>
      </c>
      <c r="I24" s="1" t="s">
        <v>119</v>
      </c>
    </row>
    <row r="25" spans="1:9" x14ac:dyDescent="0.35">
      <c r="A25" s="16">
        <v>19</v>
      </c>
      <c r="B25" s="16">
        <v>107</v>
      </c>
      <c r="C25" s="9" t="s">
        <v>103</v>
      </c>
      <c r="D25" s="4">
        <v>96</v>
      </c>
      <c r="E25" s="4">
        <v>409</v>
      </c>
      <c r="F25" s="3" t="s">
        <v>5</v>
      </c>
      <c r="G25" s="36">
        <f>D25*100/(D25+E25)</f>
        <v>19.009900990099009</v>
      </c>
      <c r="H25" s="1" t="s">
        <v>126</v>
      </c>
      <c r="I25" s="1" t="s">
        <v>156</v>
      </c>
    </row>
    <row r="26" spans="1:9" x14ac:dyDescent="0.35">
      <c r="A26" s="8">
        <v>19</v>
      </c>
      <c r="B26" s="8">
        <v>19</v>
      </c>
      <c r="C26" s="9" t="s">
        <v>21</v>
      </c>
      <c r="D26" s="4">
        <v>97</v>
      </c>
      <c r="E26" s="4">
        <v>413</v>
      </c>
      <c r="F26" s="3" t="s">
        <v>5</v>
      </c>
      <c r="G26" s="36">
        <f>D26*100/(D26+E26)</f>
        <v>19.019607843137255</v>
      </c>
      <c r="H26" s="1" t="s">
        <v>119</v>
      </c>
      <c r="I26" s="1" t="s">
        <v>119</v>
      </c>
    </row>
    <row r="27" spans="1:9" x14ac:dyDescent="0.35">
      <c r="A27" s="16">
        <v>19</v>
      </c>
      <c r="B27" s="16">
        <v>91</v>
      </c>
      <c r="C27" s="9" t="s">
        <v>88</v>
      </c>
      <c r="D27" s="4">
        <v>108</v>
      </c>
      <c r="E27" s="4">
        <v>399</v>
      </c>
      <c r="F27" s="3" t="s">
        <v>5</v>
      </c>
      <c r="G27" s="36">
        <f>D27*100/(D27+E27)</f>
        <v>21.301775147928993</v>
      </c>
      <c r="H27" s="1" t="s">
        <v>121</v>
      </c>
      <c r="I27" s="1" t="s">
        <v>121</v>
      </c>
    </row>
    <row r="28" spans="1:9" x14ac:dyDescent="0.35">
      <c r="A28" s="8">
        <v>19</v>
      </c>
      <c r="B28" s="8">
        <v>8</v>
      </c>
      <c r="C28" s="9" t="s">
        <v>12</v>
      </c>
      <c r="D28" s="4">
        <v>111</v>
      </c>
      <c r="E28" s="4">
        <v>396</v>
      </c>
      <c r="F28" s="3" t="s">
        <v>5</v>
      </c>
      <c r="G28" s="36">
        <f>D28*100/(D28+E28)</f>
        <v>21.893491124260354</v>
      </c>
      <c r="H28" s="1" t="s">
        <v>119</v>
      </c>
      <c r="I28" s="1" t="s">
        <v>119</v>
      </c>
    </row>
    <row r="29" spans="1:9" x14ac:dyDescent="0.35">
      <c r="A29" s="8">
        <v>19</v>
      </c>
      <c r="B29" s="8">
        <v>14</v>
      </c>
      <c r="C29" s="9" t="s">
        <v>16</v>
      </c>
      <c r="D29" s="4">
        <v>114</v>
      </c>
      <c r="E29" s="4">
        <v>396</v>
      </c>
      <c r="F29" s="3" t="s">
        <v>5</v>
      </c>
      <c r="G29" s="36">
        <f>D29*100/(D29+E29)</f>
        <v>22.352941176470587</v>
      </c>
      <c r="H29" s="1" t="s">
        <v>124</v>
      </c>
      <c r="I29" s="1" t="s">
        <v>157</v>
      </c>
    </row>
    <row r="30" spans="1:9" x14ac:dyDescent="0.35">
      <c r="A30" s="8">
        <v>19</v>
      </c>
      <c r="B30" s="8">
        <v>20</v>
      </c>
      <c r="C30" s="9" t="s">
        <v>22</v>
      </c>
      <c r="D30" s="4">
        <v>115</v>
      </c>
      <c r="E30" s="4">
        <v>396</v>
      </c>
      <c r="F30" s="3" t="s">
        <v>5</v>
      </c>
      <c r="G30" s="36">
        <f>D30*100/(D30+E30)</f>
        <v>22.504892367906066</v>
      </c>
      <c r="H30" s="1" t="s">
        <v>119</v>
      </c>
      <c r="I30" s="1" t="s">
        <v>119</v>
      </c>
    </row>
    <row r="31" spans="1:9" x14ac:dyDescent="0.35">
      <c r="A31" s="8">
        <v>19</v>
      </c>
      <c r="B31" s="8">
        <v>36</v>
      </c>
      <c r="C31" s="9" t="s">
        <v>37</v>
      </c>
      <c r="D31" s="4">
        <v>115</v>
      </c>
      <c r="E31" s="4">
        <v>392</v>
      </c>
      <c r="F31" s="3" t="s">
        <v>5</v>
      </c>
      <c r="G31" s="36">
        <f>D31*100/(D31+E31)</f>
        <v>22.682445759368836</v>
      </c>
      <c r="H31" s="1" t="s">
        <v>132</v>
      </c>
      <c r="I31" s="1" t="s">
        <v>155</v>
      </c>
    </row>
    <row r="32" spans="1:9" x14ac:dyDescent="0.35">
      <c r="A32" s="8">
        <v>19</v>
      </c>
      <c r="B32" s="8">
        <v>42</v>
      </c>
      <c r="C32" s="9" t="s">
        <v>43</v>
      </c>
      <c r="D32" s="4">
        <v>116</v>
      </c>
      <c r="E32" s="4">
        <v>395</v>
      </c>
      <c r="F32" s="3" t="s">
        <v>5</v>
      </c>
      <c r="G32" s="36">
        <f>D32*100/(D32+E32)</f>
        <v>22.700587084148729</v>
      </c>
      <c r="H32" s="1" t="s">
        <v>121</v>
      </c>
      <c r="I32" s="1" t="s">
        <v>121</v>
      </c>
    </row>
    <row r="33" spans="1:9" x14ac:dyDescent="0.35">
      <c r="A33" s="8">
        <v>19</v>
      </c>
      <c r="B33" s="8">
        <v>3</v>
      </c>
      <c r="C33" s="9" t="s">
        <v>7</v>
      </c>
      <c r="D33" s="4">
        <v>120</v>
      </c>
      <c r="E33" s="4">
        <v>381</v>
      </c>
      <c r="F33" s="3" t="s">
        <v>5</v>
      </c>
      <c r="G33" s="36">
        <f>D33*100/(D33+E33)</f>
        <v>23.952095808383234</v>
      </c>
      <c r="H33" s="1" t="s">
        <v>120</v>
      </c>
      <c r="I33" s="1" t="s">
        <v>157</v>
      </c>
    </row>
    <row r="34" spans="1:9" x14ac:dyDescent="0.35">
      <c r="A34" s="8">
        <v>19</v>
      </c>
      <c r="B34" s="8">
        <v>33</v>
      </c>
      <c r="C34" s="9" t="s">
        <v>35</v>
      </c>
      <c r="D34" s="4">
        <v>122</v>
      </c>
      <c r="E34" s="4">
        <v>384</v>
      </c>
      <c r="F34" s="3" t="s">
        <v>5</v>
      </c>
      <c r="G34" s="36">
        <f>D34*100/(D34+E34)</f>
        <v>24.110671936758894</v>
      </c>
      <c r="H34" s="1" t="s">
        <v>119</v>
      </c>
      <c r="I34" s="1" t="s">
        <v>119</v>
      </c>
    </row>
    <row r="35" spans="1:9" x14ac:dyDescent="0.35">
      <c r="A35" s="8">
        <v>19</v>
      </c>
      <c r="B35" s="8">
        <v>38</v>
      </c>
      <c r="C35" s="9" t="s">
        <v>39</v>
      </c>
      <c r="D35" s="4">
        <v>120</v>
      </c>
      <c r="E35" s="4">
        <v>376</v>
      </c>
      <c r="F35" s="3" t="s">
        <v>5</v>
      </c>
      <c r="G35" s="36">
        <f>D35*100/(D35+E35)</f>
        <v>24.193548387096776</v>
      </c>
      <c r="H35" s="1" t="s">
        <v>119</v>
      </c>
      <c r="I35" s="1" t="s">
        <v>119</v>
      </c>
    </row>
    <row r="36" spans="1:9" ht="31" x14ac:dyDescent="0.35">
      <c r="A36" s="2">
        <v>19</v>
      </c>
      <c r="B36" s="2">
        <v>71</v>
      </c>
      <c r="C36" s="9" t="s">
        <v>71</v>
      </c>
      <c r="D36" s="4">
        <v>127</v>
      </c>
      <c r="E36" s="4">
        <v>384</v>
      </c>
      <c r="F36" s="3" t="s">
        <v>5</v>
      </c>
      <c r="G36" s="36">
        <f>D36*100/(D36+E36)</f>
        <v>24.853228962818005</v>
      </c>
      <c r="H36" s="1" t="s">
        <v>125</v>
      </c>
      <c r="I36" s="1" t="s">
        <v>158</v>
      </c>
    </row>
    <row r="37" spans="1:9" ht="31" x14ac:dyDescent="0.35">
      <c r="A37" s="8">
        <v>19</v>
      </c>
      <c r="B37" s="8">
        <v>67</v>
      </c>
      <c r="C37" s="9" t="s">
        <v>67</v>
      </c>
      <c r="D37" s="4">
        <v>125</v>
      </c>
      <c r="E37" s="4">
        <v>376</v>
      </c>
      <c r="F37" s="3" t="s">
        <v>5</v>
      </c>
      <c r="G37" s="36">
        <f>D37*100/(D37+E37)</f>
        <v>24.950099800399201</v>
      </c>
      <c r="H37" s="1" t="s">
        <v>125</v>
      </c>
      <c r="I37" s="1" t="s">
        <v>158</v>
      </c>
    </row>
    <row r="38" spans="1:9" x14ac:dyDescent="0.35">
      <c r="A38" s="8">
        <v>19</v>
      </c>
      <c r="B38" s="8">
        <v>2</v>
      </c>
      <c r="C38" s="9" t="s">
        <v>6</v>
      </c>
      <c r="D38" s="4">
        <v>134</v>
      </c>
      <c r="E38" s="4">
        <v>362</v>
      </c>
      <c r="F38" s="3" t="s">
        <v>5</v>
      </c>
      <c r="G38" s="36">
        <f>D38*100/(D38+E38)</f>
        <v>27.016129032258064</v>
      </c>
      <c r="H38" s="1" t="s">
        <v>119</v>
      </c>
      <c r="I38" s="1" t="s">
        <v>119</v>
      </c>
    </row>
    <row r="39" spans="1:9" ht="31" x14ac:dyDescent="0.35">
      <c r="A39" s="8">
        <v>19</v>
      </c>
      <c r="B39" s="8">
        <v>68</v>
      </c>
      <c r="C39" s="9" t="s">
        <v>68</v>
      </c>
      <c r="D39" s="4">
        <v>138</v>
      </c>
      <c r="E39" s="4">
        <v>370</v>
      </c>
      <c r="F39" s="3" t="s">
        <v>5</v>
      </c>
      <c r="G39" s="36">
        <f>D39*100/(D39+E39)</f>
        <v>27.165354330708663</v>
      </c>
      <c r="H39" s="1" t="s">
        <v>141</v>
      </c>
      <c r="I39" s="1" t="s">
        <v>157</v>
      </c>
    </row>
    <row r="40" spans="1:9" ht="31" x14ac:dyDescent="0.35">
      <c r="A40" s="8">
        <v>19</v>
      </c>
      <c r="B40" s="8">
        <v>65</v>
      </c>
      <c r="C40" s="9" t="s">
        <v>65</v>
      </c>
      <c r="D40" s="4">
        <v>137</v>
      </c>
      <c r="E40" s="4">
        <v>367</v>
      </c>
      <c r="F40" s="3" t="s">
        <v>5</v>
      </c>
      <c r="G40" s="36">
        <f>D40*100/(D40+E40)</f>
        <v>27.182539682539684</v>
      </c>
      <c r="H40" s="1" t="s">
        <v>140</v>
      </c>
      <c r="I40" s="1" t="s">
        <v>155</v>
      </c>
    </row>
    <row r="41" spans="1:9" x14ac:dyDescent="0.35">
      <c r="A41" s="16">
        <v>19</v>
      </c>
      <c r="B41" s="16">
        <v>90</v>
      </c>
      <c r="C41" s="9" t="s">
        <v>87</v>
      </c>
      <c r="D41" s="4">
        <v>151</v>
      </c>
      <c r="E41" s="4">
        <v>356</v>
      </c>
      <c r="F41" s="3" t="s">
        <v>5</v>
      </c>
      <c r="G41" s="36">
        <f>D41*100/(D41+E41)</f>
        <v>29.783037475345168</v>
      </c>
      <c r="H41" s="1" t="s">
        <v>121</v>
      </c>
      <c r="I41" s="1" t="s">
        <v>121</v>
      </c>
    </row>
    <row r="42" spans="1:9" x14ac:dyDescent="0.35">
      <c r="A42" s="8">
        <v>19</v>
      </c>
      <c r="B42" s="8">
        <v>7</v>
      </c>
      <c r="C42" s="9" t="s">
        <v>11</v>
      </c>
      <c r="D42" s="4">
        <v>154</v>
      </c>
      <c r="E42" s="4">
        <v>353</v>
      </c>
      <c r="F42" s="3" t="s">
        <v>5</v>
      </c>
      <c r="G42" s="36">
        <f>D42*100/(D42+E42)</f>
        <v>30.374753451676529</v>
      </c>
      <c r="H42" s="1" t="s">
        <v>122</v>
      </c>
      <c r="I42" s="1" t="s">
        <v>161</v>
      </c>
    </row>
    <row r="43" spans="1:9" x14ac:dyDescent="0.35">
      <c r="A43" s="8">
        <v>19</v>
      </c>
      <c r="B43" s="8">
        <v>5</v>
      </c>
      <c r="C43" s="9" t="s">
        <v>8</v>
      </c>
      <c r="D43" s="4">
        <v>157</v>
      </c>
      <c r="E43" s="4">
        <v>344</v>
      </c>
      <c r="F43" s="3" t="s">
        <v>5</v>
      </c>
      <c r="G43" s="36">
        <f>D43*100/(D43+E43)</f>
        <v>31.337325349301398</v>
      </c>
      <c r="H43" s="1" t="s">
        <v>120</v>
      </c>
      <c r="I43" s="1" t="s">
        <v>157</v>
      </c>
    </row>
    <row r="44" spans="1:9" x14ac:dyDescent="0.35">
      <c r="A44" s="8">
        <v>19</v>
      </c>
      <c r="B44" s="8">
        <v>34</v>
      </c>
      <c r="C44" s="9" t="s">
        <v>36</v>
      </c>
      <c r="D44" s="4">
        <v>162</v>
      </c>
      <c r="E44" s="4">
        <v>348</v>
      </c>
      <c r="F44" s="3" t="s">
        <v>5</v>
      </c>
      <c r="G44" s="36">
        <f>D44*100/(D44+E44)</f>
        <v>31.764705882352942</v>
      </c>
      <c r="H44" s="1" t="s">
        <v>119</v>
      </c>
      <c r="I44" s="1" t="s">
        <v>119</v>
      </c>
    </row>
    <row r="45" spans="1:9" x14ac:dyDescent="0.35">
      <c r="A45" s="16">
        <v>19</v>
      </c>
      <c r="B45" s="16">
        <v>77</v>
      </c>
      <c r="C45" s="9" t="s">
        <v>77</v>
      </c>
      <c r="D45" s="4">
        <v>157</v>
      </c>
      <c r="E45" s="4">
        <v>335</v>
      </c>
      <c r="F45" s="3" t="s">
        <v>5</v>
      </c>
      <c r="G45" s="36">
        <f>D45*100/(D45+E45)</f>
        <v>31.910569105691057</v>
      </c>
      <c r="H45" s="1" t="s">
        <v>131</v>
      </c>
      <c r="I45" s="1" t="s">
        <v>161</v>
      </c>
    </row>
    <row r="46" spans="1:9" x14ac:dyDescent="0.35">
      <c r="A46" s="8">
        <v>19</v>
      </c>
      <c r="B46" s="8">
        <v>23</v>
      </c>
      <c r="C46" s="9" t="s">
        <v>25</v>
      </c>
      <c r="D46" s="4">
        <v>170</v>
      </c>
      <c r="E46" s="4">
        <v>344</v>
      </c>
      <c r="F46" s="3" t="s">
        <v>5</v>
      </c>
      <c r="G46" s="36">
        <f>D46*100/(D46+E46)</f>
        <v>33.073929961089497</v>
      </c>
      <c r="H46" s="1" t="s">
        <v>127</v>
      </c>
      <c r="I46" s="1" t="s">
        <v>127</v>
      </c>
    </row>
    <row r="47" spans="1:9" ht="31" x14ac:dyDescent="0.35">
      <c r="A47" s="16">
        <v>19</v>
      </c>
      <c r="B47" s="16">
        <v>104</v>
      </c>
      <c r="C47" s="9" t="s">
        <v>100</v>
      </c>
      <c r="D47" s="4">
        <v>174</v>
      </c>
      <c r="E47" s="4">
        <v>334</v>
      </c>
      <c r="F47" s="3" t="s">
        <v>5</v>
      </c>
      <c r="G47" s="36">
        <f>D47*100/(D47+E47)</f>
        <v>34.251968503937007</v>
      </c>
      <c r="H47" s="1" t="s">
        <v>129</v>
      </c>
      <c r="I47" s="1" t="s">
        <v>129</v>
      </c>
    </row>
    <row r="48" spans="1:9" x14ac:dyDescent="0.35">
      <c r="A48" s="8">
        <v>19</v>
      </c>
      <c r="B48" s="8">
        <v>51</v>
      </c>
      <c r="C48" s="9" t="s">
        <v>51</v>
      </c>
      <c r="D48" s="4">
        <v>185</v>
      </c>
      <c r="E48" s="4">
        <v>329</v>
      </c>
      <c r="F48" s="3" t="s">
        <v>5</v>
      </c>
      <c r="G48" s="36">
        <f>D48*100/(D48+E48)</f>
        <v>35.992217898832685</v>
      </c>
      <c r="H48" s="1" t="s">
        <v>137</v>
      </c>
      <c r="I48" s="1" t="s">
        <v>159</v>
      </c>
    </row>
    <row r="49" spans="1:9" x14ac:dyDescent="0.35">
      <c r="A49" s="8">
        <v>19</v>
      </c>
      <c r="B49" s="8">
        <v>56</v>
      </c>
      <c r="C49" s="9" t="s">
        <v>56</v>
      </c>
      <c r="D49" s="4">
        <v>189</v>
      </c>
      <c r="E49" s="4">
        <v>327</v>
      </c>
      <c r="F49" s="3" t="s">
        <v>5</v>
      </c>
      <c r="G49" s="36">
        <f>D49*100/(D49+E49)</f>
        <v>36.627906976744185</v>
      </c>
      <c r="H49" s="1" t="s">
        <v>139</v>
      </c>
      <c r="I49" s="1" t="s">
        <v>139</v>
      </c>
    </row>
    <row r="50" spans="1:9" x14ac:dyDescent="0.35">
      <c r="A50" s="8">
        <v>19</v>
      </c>
      <c r="B50" s="8">
        <v>46</v>
      </c>
      <c r="C50" s="9" t="s">
        <v>47</v>
      </c>
      <c r="D50" s="4">
        <v>186</v>
      </c>
      <c r="E50" s="4">
        <v>318</v>
      </c>
      <c r="F50" s="3" t="s">
        <v>5</v>
      </c>
      <c r="G50" s="36">
        <f>D50*100/(D50+E50)</f>
        <v>36.904761904761905</v>
      </c>
      <c r="H50" s="1" t="s">
        <v>134</v>
      </c>
      <c r="I50" s="1" t="s">
        <v>157</v>
      </c>
    </row>
    <row r="51" spans="1:9" x14ac:dyDescent="0.35">
      <c r="A51" s="2">
        <v>19</v>
      </c>
      <c r="B51" s="2">
        <v>69</v>
      </c>
      <c r="C51" s="9" t="s">
        <v>69</v>
      </c>
      <c r="D51" s="4">
        <v>195</v>
      </c>
      <c r="E51" s="4">
        <v>315</v>
      </c>
      <c r="F51" s="3" t="s">
        <v>5</v>
      </c>
      <c r="G51" s="36">
        <f>D51*100/(D51+E51)</f>
        <v>38.235294117647058</v>
      </c>
      <c r="H51" s="1" t="s">
        <v>131</v>
      </c>
      <c r="I51" s="1" t="s">
        <v>161</v>
      </c>
    </row>
    <row r="52" spans="1:9" x14ac:dyDescent="0.35">
      <c r="A52" s="16">
        <v>19</v>
      </c>
      <c r="B52" s="16">
        <v>78</v>
      </c>
      <c r="C52" s="9" t="s">
        <v>78</v>
      </c>
      <c r="D52" s="4">
        <v>200</v>
      </c>
      <c r="E52" s="4">
        <v>304</v>
      </c>
      <c r="F52" s="3" t="s">
        <v>5</v>
      </c>
      <c r="G52" s="36">
        <f>D52*100/(D52+E52)</f>
        <v>39.682539682539684</v>
      </c>
      <c r="H52" s="1" t="s">
        <v>131</v>
      </c>
      <c r="I52" s="1" t="s">
        <v>161</v>
      </c>
    </row>
    <row r="53" spans="1:9" x14ac:dyDescent="0.35">
      <c r="A53" s="8">
        <v>19</v>
      </c>
      <c r="B53" s="8">
        <v>13</v>
      </c>
      <c r="C53" s="9" t="s">
        <v>16</v>
      </c>
      <c r="D53" s="4">
        <v>213</v>
      </c>
      <c r="E53" s="4">
        <v>296</v>
      </c>
      <c r="F53" s="3" t="s">
        <v>5</v>
      </c>
      <c r="G53" s="36">
        <f>D53*100/(D53+E53)</f>
        <v>41.846758349705304</v>
      </c>
      <c r="H53" s="1" t="s">
        <v>120</v>
      </c>
      <c r="I53" s="1" t="s">
        <v>157</v>
      </c>
    </row>
    <row r="54" spans="1:9" x14ac:dyDescent="0.35">
      <c r="A54" s="8">
        <v>19</v>
      </c>
      <c r="B54" s="8">
        <v>1</v>
      </c>
      <c r="C54" s="9" t="s">
        <v>4</v>
      </c>
      <c r="D54" s="4">
        <v>213</v>
      </c>
      <c r="E54" s="4">
        <v>282</v>
      </c>
      <c r="F54" s="3" t="s">
        <v>5</v>
      </c>
      <c r="G54" s="36">
        <f>D54*100/(D54+E54)</f>
        <v>43.030303030303031</v>
      </c>
      <c r="H54" s="1" t="s">
        <v>119</v>
      </c>
      <c r="I54" s="1" t="s">
        <v>119</v>
      </c>
    </row>
    <row r="55" spans="1:9" ht="31" x14ac:dyDescent="0.35">
      <c r="A55" s="8">
        <v>19</v>
      </c>
      <c r="B55" s="8">
        <v>17</v>
      </c>
      <c r="C55" s="9" t="s">
        <v>18</v>
      </c>
      <c r="D55" s="4">
        <v>218</v>
      </c>
      <c r="E55" s="4">
        <v>285</v>
      </c>
      <c r="F55" s="3" t="s">
        <v>5</v>
      </c>
      <c r="G55" s="36">
        <f>D55*100/(D55+E55)</f>
        <v>43.339960238568587</v>
      </c>
      <c r="H55" s="1" t="s">
        <v>119</v>
      </c>
      <c r="I55" s="1" t="s">
        <v>119</v>
      </c>
    </row>
    <row r="56" spans="1:9" ht="31" x14ac:dyDescent="0.35">
      <c r="A56" s="8">
        <v>19</v>
      </c>
      <c r="B56" s="8">
        <v>59</v>
      </c>
      <c r="C56" s="9" t="s">
        <v>59</v>
      </c>
      <c r="D56" s="4">
        <v>224</v>
      </c>
      <c r="E56" s="4">
        <v>289</v>
      </c>
      <c r="F56" s="3" t="s">
        <v>5</v>
      </c>
      <c r="G56" s="36">
        <f>D56*100/(D56+E56)</f>
        <v>43.664717348927873</v>
      </c>
      <c r="H56" s="1" t="s">
        <v>139</v>
      </c>
      <c r="I56" s="1" t="s">
        <v>139</v>
      </c>
    </row>
    <row r="57" spans="1:9" x14ac:dyDescent="0.35">
      <c r="A57" s="8">
        <v>19</v>
      </c>
      <c r="B57" s="8">
        <v>64</v>
      </c>
      <c r="C57" s="9" t="s">
        <v>64</v>
      </c>
      <c r="D57" s="4">
        <v>221</v>
      </c>
      <c r="E57" s="4">
        <v>284</v>
      </c>
      <c r="F57" s="3" t="s">
        <v>5</v>
      </c>
      <c r="G57" s="36">
        <f>D57*100/(D57+E57)</f>
        <v>43.762376237623762</v>
      </c>
      <c r="H57" s="1" t="s">
        <v>126</v>
      </c>
      <c r="I57" s="1" t="s">
        <v>156</v>
      </c>
    </row>
    <row r="58" spans="1:9" x14ac:dyDescent="0.35">
      <c r="A58" s="8">
        <v>19</v>
      </c>
      <c r="B58" s="8">
        <v>9</v>
      </c>
      <c r="C58" s="9" t="s">
        <v>12</v>
      </c>
      <c r="D58" s="4">
        <v>221</v>
      </c>
      <c r="E58" s="4">
        <v>280</v>
      </c>
      <c r="F58" s="3" t="s">
        <v>5</v>
      </c>
      <c r="G58" s="36">
        <f>D58*100/(D58+E58)</f>
        <v>44.11177644710579</v>
      </c>
      <c r="H58" s="1" t="s">
        <v>123</v>
      </c>
      <c r="I58" s="1" t="s">
        <v>123</v>
      </c>
    </row>
    <row r="59" spans="1:9" x14ac:dyDescent="0.35">
      <c r="A59" s="16">
        <v>19</v>
      </c>
      <c r="B59" s="16">
        <v>99</v>
      </c>
      <c r="C59" s="9" t="s">
        <v>96</v>
      </c>
      <c r="D59" s="4">
        <v>217</v>
      </c>
      <c r="E59" s="4">
        <v>272</v>
      </c>
      <c r="F59" s="18" t="s">
        <v>5</v>
      </c>
      <c r="G59" s="36">
        <f>D59*100/(D59+E59)</f>
        <v>44.376278118609406</v>
      </c>
      <c r="H59" s="1" t="s">
        <v>123</v>
      </c>
      <c r="I59" s="1" t="s">
        <v>123</v>
      </c>
    </row>
    <row r="60" spans="1:9" x14ac:dyDescent="0.35">
      <c r="A60" s="8">
        <v>19</v>
      </c>
      <c r="B60" s="8">
        <v>48</v>
      </c>
      <c r="C60" s="9" t="s">
        <v>48</v>
      </c>
      <c r="D60" s="4">
        <v>225</v>
      </c>
      <c r="E60" s="4">
        <v>281</v>
      </c>
      <c r="F60" s="3" t="s">
        <v>5</v>
      </c>
      <c r="G60" s="36">
        <f>D60*100/(D60+E60)</f>
        <v>44.466403162055336</v>
      </c>
      <c r="H60" s="1" t="s">
        <v>136</v>
      </c>
      <c r="I60" s="1" t="s">
        <v>161</v>
      </c>
    </row>
    <row r="61" spans="1:9" x14ac:dyDescent="0.35">
      <c r="A61" s="8">
        <v>19</v>
      </c>
      <c r="B61" s="8">
        <v>44</v>
      </c>
      <c r="C61" s="9" t="s">
        <v>45</v>
      </c>
      <c r="D61" s="4">
        <v>232</v>
      </c>
      <c r="E61" s="4">
        <v>283</v>
      </c>
      <c r="F61" s="13" t="s">
        <v>5</v>
      </c>
      <c r="G61" s="36">
        <f>D61*100/(D61+E61)</f>
        <v>45.04854368932039</v>
      </c>
      <c r="H61" s="1" t="s">
        <v>133</v>
      </c>
      <c r="I61" s="1" t="s">
        <v>157</v>
      </c>
    </row>
    <row r="62" spans="1:9" x14ac:dyDescent="0.35">
      <c r="A62" s="16">
        <v>19</v>
      </c>
      <c r="B62" s="16">
        <v>109</v>
      </c>
      <c r="C62" s="9" t="s">
        <v>105</v>
      </c>
      <c r="D62" s="4">
        <v>228</v>
      </c>
      <c r="E62" s="4">
        <v>274</v>
      </c>
      <c r="F62" s="3" t="s">
        <v>5</v>
      </c>
      <c r="G62" s="36">
        <f>D62*100/(D62+E62)</f>
        <v>45.418326693227094</v>
      </c>
      <c r="H62" s="1" t="s">
        <v>132</v>
      </c>
      <c r="I62" s="1" t="s">
        <v>155</v>
      </c>
    </row>
    <row r="63" spans="1:9" x14ac:dyDescent="0.35">
      <c r="A63" s="16">
        <v>19</v>
      </c>
      <c r="B63" s="16">
        <v>92</v>
      </c>
      <c r="C63" s="9" t="s">
        <v>89</v>
      </c>
      <c r="D63" s="4">
        <v>234</v>
      </c>
      <c r="E63" s="4">
        <v>272</v>
      </c>
      <c r="F63" s="18" t="s">
        <v>5</v>
      </c>
      <c r="G63" s="36">
        <f>D63*100/(D63+E63)</f>
        <v>46.245059288537547</v>
      </c>
      <c r="H63" s="1" t="s">
        <v>119</v>
      </c>
      <c r="I63" s="1" t="s">
        <v>119</v>
      </c>
    </row>
    <row r="64" spans="1:9" x14ac:dyDescent="0.35">
      <c r="A64" s="8">
        <v>19</v>
      </c>
      <c r="B64" s="8">
        <v>21</v>
      </c>
      <c r="C64" s="9" t="s">
        <v>23</v>
      </c>
      <c r="D64" s="4">
        <v>238</v>
      </c>
      <c r="E64" s="4">
        <v>269</v>
      </c>
      <c r="F64" s="3" t="s">
        <v>5</v>
      </c>
      <c r="G64" s="36">
        <f>D64*100/(D64+E64)</f>
        <v>46.942800788954635</v>
      </c>
      <c r="H64" s="1" t="s">
        <v>126</v>
      </c>
      <c r="I64" s="1" t="s">
        <v>156</v>
      </c>
    </row>
    <row r="65" spans="1:9" x14ac:dyDescent="0.35">
      <c r="A65" s="8">
        <v>19</v>
      </c>
      <c r="B65" s="8">
        <v>25</v>
      </c>
      <c r="C65" s="9" t="s">
        <v>28</v>
      </c>
      <c r="D65" s="4">
        <v>240</v>
      </c>
      <c r="E65" s="4">
        <v>268</v>
      </c>
      <c r="F65" s="3" t="s">
        <v>5</v>
      </c>
      <c r="G65" s="36">
        <f>D65*100/(D65+E65)</f>
        <v>47.244094488188978</v>
      </c>
      <c r="H65" s="1" t="s">
        <v>126</v>
      </c>
      <c r="I65" s="1" t="s">
        <v>156</v>
      </c>
    </row>
    <row r="66" spans="1:9" x14ac:dyDescent="0.35">
      <c r="A66" s="16">
        <v>19</v>
      </c>
      <c r="B66" s="16">
        <v>76</v>
      </c>
      <c r="C66" s="9" t="s">
        <v>76</v>
      </c>
      <c r="D66" s="4">
        <v>240</v>
      </c>
      <c r="E66" s="4">
        <v>266</v>
      </c>
      <c r="F66" s="3" t="s">
        <v>5</v>
      </c>
      <c r="G66" s="36">
        <f>D66*100/(D66+E66)</f>
        <v>47.430830039525695</v>
      </c>
      <c r="H66" s="1" t="s">
        <v>129</v>
      </c>
      <c r="I66" s="1" t="s">
        <v>129</v>
      </c>
    </row>
    <row r="67" spans="1:9" x14ac:dyDescent="0.35">
      <c r="A67" s="8">
        <v>19</v>
      </c>
      <c r="B67" s="8">
        <v>47</v>
      </c>
      <c r="C67" s="9" t="s">
        <v>48</v>
      </c>
      <c r="D67" s="4">
        <v>249</v>
      </c>
      <c r="E67" s="4">
        <v>255</v>
      </c>
      <c r="F67" s="3" t="s">
        <v>5</v>
      </c>
      <c r="G67" s="36">
        <f>D67*100/(D67+E67)</f>
        <v>49.404761904761905</v>
      </c>
      <c r="H67" s="1" t="s">
        <v>135</v>
      </c>
      <c r="I67" s="1" t="s">
        <v>119</v>
      </c>
    </row>
    <row r="68" spans="1:9" x14ac:dyDescent="0.35">
      <c r="A68" s="16">
        <v>19</v>
      </c>
      <c r="B68" s="16">
        <v>108</v>
      </c>
      <c r="C68" s="9" t="s">
        <v>104</v>
      </c>
      <c r="D68" s="4">
        <v>247</v>
      </c>
      <c r="E68" s="4">
        <v>252</v>
      </c>
      <c r="F68" s="3" t="s">
        <v>5</v>
      </c>
      <c r="G68" s="36">
        <f>D68*100/(D68+E68)</f>
        <v>49.498997995991985</v>
      </c>
      <c r="H68" s="1" t="s">
        <v>128</v>
      </c>
      <c r="I68" s="1" t="s">
        <v>158</v>
      </c>
    </row>
    <row r="69" spans="1:9" x14ac:dyDescent="0.35">
      <c r="A69" s="8">
        <v>19</v>
      </c>
      <c r="B69" s="8">
        <v>27</v>
      </c>
      <c r="C69" s="9" t="s">
        <v>30</v>
      </c>
      <c r="D69" s="4">
        <v>255</v>
      </c>
      <c r="E69" s="4">
        <v>252</v>
      </c>
      <c r="F69" s="3" t="s">
        <v>5</v>
      </c>
      <c r="G69" s="36">
        <f>D69*100/(D69+E69)</f>
        <v>50.295857988165679</v>
      </c>
      <c r="H69" s="1" t="s">
        <v>121</v>
      </c>
      <c r="I69" s="1" t="s">
        <v>121</v>
      </c>
    </row>
    <row r="70" spans="1:9" x14ac:dyDescent="0.35">
      <c r="A70" s="11">
        <v>19</v>
      </c>
      <c r="B70" s="11">
        <v>11</v>
      </c>
      <c r="C70" s="9" t="s">
        <v>14</v>
      </c>
      <c r="D70" s="4">
        <v>254</v>
      </c>
      <c r="E70" s="4">
        <v>249</v>
      </c>
      <c r="F70" s="3" t="s">
        <v>5</v>
      </c>
      <c r="G70" s="36">
        <f>D70*100/(D70+E70)</f>
        <v>50.497017892644138</v>
      </c>
      <c r="H70" s="1" t="s">
        <v>119</v>
      </c>
      <c r="I70" s="1" t="s">
        <v>119</v>
      </c>
    </row>
    <row r="71" spans="1:9" x14ac:dyDescent="0.35">
      <c r="A71" s="16">
        <v>19</v>
      </c>
      <c r="B71" s="16">
        <v>112</v>
      </c>
      <c r="C71" s="9" t="s">
        <v>108</v>
      </c>
      <c r="D71" s="4">
        <v>258</v>
      </c>
      <c r="E71" s="4">
        <v>252</v>
      </c>
      <c r="F71" s="3" t="s">
        <v>20</v>
      </c>
      <c r="G71" s="35">
        <f>D71*100/(D71+E71)</f>
        <v>50.588235294117645</v>
      </c>
      <c r="H71" s="1" t="s">
        <v>123</v>
      </c>
      <c r="I71" s="1" t="s">
        <v>123</v>
      </c>
    </row>
    <row r="72" spans="1:9" x14ac:dyDescent="0.35">
      <c r="A72" s="8">
        <v>19</v>
      </c>
      <c r="B72" s="8">
        <v>54</v>
      </c>
      <c r="C72" s="9" t="s">
        <v>54</v>
      </c>
      <c r="D72" s="4">
        <v>271</v>
      </c>
      <c r="E72" s="4">
        <v>238</v>
      </c>
      <c r="F72" s="3" t="s">
        <v>20</v>
      </c>
      <c r="G72" s="35">
        <f>D72*100/(D72+E72)</f>
        <v>53.241650294695482</v>
      </c>
      <c r="H72" s="1" t="s">
        <v>128</v>
      </c>
      <c r="I72" s="1" t="s">
        <v>158</v>
      </c>
    </row>
    <row r="73" spans="1:9" x14ac:dyDescent="0.35">
      <c r="A73" s="8">
        <v>19</v>
      </c>
      <c r="B73" s="8">
        <v>22</v>
      </c>
      <c r="C73" s="9" t="s">
        <v>24</v>
      </c>
      <c r="D73" s="4">
        <v>279</v>
      </c>
      <c r="E73" s="4">
        <v>225</v>
      </c>
      <c r="F73" s="3" t="s">
        <v>20</v>
      </c>
      <c r="G73" s="35">
        <f>D73*100/(D73+E73)</f>
        <v>55.357142857142854</v>
      </c>
      <c r="H73" s="1" t="s">
        <v>120</v>
      </c>
      <c r="I73" s="1" t="s">
        <v>157</v>
      </c>
    </row>
    <row r="74" spans="1:9" x14ac:dyDescent="0.35">
      <c r="A74" s="8">
        <v>19</v>
      </c>
      <c r="B74" s="8">
        <v>12</v>
      </c>
      <c r="C74" s="9" t="s">
        <v>15</v>
      </c>
      <c r="D74" s="4">
        <v>282</v>
      </c>
      <c r="E74" s="4">
        <v>226</v>
      </c>
      <c r="F74" s="3" t="s">
        <v>5</v>
      </c>
      <c r="G74" s="36">
        <f>D74*100/(D74+E74)</f>
        <v>55.511811023622045</v>
      </c>
      <c r="H74" s="1" t="s">
        <v>121</v>
      </c>
      <c r="I74" s="1" t="s">
        <v>121</v>
      </c>
    </row>
    <row r="75" spans="1:9" x14ac:dyDescent="0.35">
      <c r="A75" s="8">
        <v>19</v>
      </c>
      <c r="B75" s="8">
        <v>35</v>
      </c>
      <c r="C75" s="9" t="s">
        <v>37</v>
      </c>
      <c r="D75" s="4">
        <v>286</v>
      </c>
      <c r="E75" s="4">
        <v>217</v>
      </c>
      <c r="F75" s="3" t="s">
        <v>20</v>
      </c>
      <c r="G75" s="35">
        <f>D75*100/(D75+E75)</f>
        <v>56.858846918489064</v>
      </c>
      <c r="H75" s="1" t="s">
        <v>131</v>
      </c>
      <c r="I75" s="1" t="s">
        <v>161</v>
      </c>
    </row>
    <row r="76" spans="1:9" x14ac:dyDescent="0.35">
      <c r="A76" s="8">
        <v>19</v>
      </c>
      <c r="B76" s="8">
        <v>15</v>
      </c>
      <c r="C76" s="9" t="s">
        <v>17</v>
      </c>
      <c r="D76" s="4">
        <v>296</v>
      </c>
      <c r="E76" s="4">
        <v>214</v>
      </c>
      <c r="F76" s="3" t="s">
        <v>5</v>
      </c>
      <c r="G76" s="36">
        <f>D76*100/(D76+E76)</f>
        <v>58.03921568627451</v>
      </c>
      <c r="H76" s="1" t="s">
        <v>123</v>
      </c>
      <c r="I76" s="1" t="s">
        <v>123</v>
      </c>
    </row>
    <row r="77" spans="1:9" x14ac:dyDescent="0.35">
      <c r="A77" s="8">
        <v>19</v>
      </c>
      <c r="B77" s="8">
        <v>62</v>
      </c>
      <c r="C77" s="9" t="s">
        <v>62</v>
      </c>
      <c r="D77" s="4">
        <v>306</v>
      </c>
      <c r="E77" s="4">
        <v>214</v>
      </c>
      <c r="F77" s="3" t="s">
        <v>20</v>
      </c>
      <c r="G77" s="35">
        <f>D77*100/(D77+E77)</f>
        <v>58.846153846153847</v>
      </c>
      <c r="H77" s="1" t="s">
        <v>131</v>
      </c>
      <c r="I77" s="1" t="s">
        <v>161</v>
      </c>
    </row>
    <row r="78" spans="1:9" x14ac:dyDescent="0.35">
      <c r="A78" s="2">
        <v>19</v>
      </c>
      <c r="B78" s="2">
        <v>70</v>
      </c>
      <c r="C78" s="9" t="s">
        <v>70</v>
      </c>
      <c r="D78" s="4">
        <v>302</v>
      </c>
      <c r="E78" s="4">
        <v>205</v>
      </c>
      <c r="F78" s="3" t="s">
        <v>20</v>
      </c>
      <c r="G78" s="35">
        <f>D78*100/(D78+E78)</f>
        <v>59.566074950690336</v>
      </c>
      <c r="H78" s="1" t="s">
        <v>120</v>
      </c>
      <c r="I78" s="1" t="s">
        <v>157</v>
      </c>
    </row>
    <row r="79" spans="1:9" x14ac:dyDescent="0.35">
      <c r="A79" s="8">
        <v>19</v>
      </c>
      <c r="B79" s="8">
        <v>18</v>
      </c>
      <c r="C79" s="9" t="s">
        <v>19</v>
      </c>
      <c r="D79" s="4">
        <v>305</v>
      </c>
      <c r="E79" s="4">
        <v>204</v>
      </c>
      <c r="F79" s="3" t="s">
        <v>20</v>
      </c>
      <c r="G79" s="35">
        <f>D79*100/(D79+E79)</f>
        <v>59.921414538310415</v>
      </c>
      <c r="H79" s="1" t="s">
        <v>121</v>
      </c>
      <c r="I79" s="1" t="s">
        <v>121</v>
      </c>
    </row>
    <row r="80" spans="1:9" x14ac:dyDescent="0.35">
      <c r="A80" s="8">
        <v>19</v>
      </c>
      <c r="B80" s="8">
        <v>49</v>
      </c>
      <c r="C80" s="9" t="s">
        <v>49</v>
      </c>
      <c r="D80" s="4">
        <v>324</v>
      </c>
      <c r="E80" s="4">
        <v>192</v>
      </c>
      <c r="F80" s="3" t="s">
        <v>20</v>
      </c>
      <c r="G80" s="35">
        <f>D80*100/(D80+E80)</f>
        <v>62.790697674418603</v>
      </c>
      <c r="H80" s="1" t="s">
        <v>121</v>
      </c>
      <c r="I80" s="1" t="s">
        <v>121</v>
      </c>
    </row>
    <row r="81" spans="1:9" x14ac:dyDescent="0.35">
      <c r="A81" s="11">
        <v>19</v>
      </c>
      <c r="B81" s="11">
        <v>10</v>
      </c>
      <c r="C81" s="9" t="s">
        <v>13</v>
      </c>
      <c r="D81" s="4">
        <v>320</v>
      </c>
      <c r="E81" s="4">
        <v>184</v>
      </c>
      <c r="F81" s="3" t="s">
        <v>5</v>
      </c>
      <c r="G81" s="36">
        <f>D81*100/(D81+E81)</f>
        <v>63.492063492063494</v>
      </c>
      <c r="H81" s="1" t="s">
        <v>119</v>
      </c>
      <c r="I81" s="1" t="s">
        <v>119</v>
      </c>
    </row>
    <row r="82" spans="1:9" ht="31" x14ac:dyDescent="0.35">
      <c r="A82" s="16">
        <v>19</v>
      </c>
      <c r="B82" s="16">
        <v>96</v>
      </c>
      <c r="C82" s="9" t="s">
        <v>93</v>
      </c>
      <c r="D82" s="4">
        <v>325</v>
      </c>
      <c r="E82" s="4">
        <v>182</v>
      </c>
      <c r="F82" s="18" t="s">
        <v>20</v>
      </c>
      <c r="G82" s="35">
        <f>D82*100/(D82+E82)</f>
        <v>64.102564102564102</v>
      </c>
      <c r="H82" s="1" t="s">
        <v>129</v>
      </c>
      <c r="I82" s="1" t="s">
        <v>129</v>
      </c>
    </row>
    <row r="83" spans="1:9" x14ac:dyDescent="0.35">
      <c r="A83" s="16">
        <v>19</v>
      </c>
      <c r="B83" s="16">
        <v>114</v>
      </c>
      <c r="C83" s="9" t="s">
        <v>110</v>
      </c>
      <c r="D83" s="4">
        <v>323</v>
      </c>
      <c r="E83" s="4">
        <v>180</v>
      </c>
      <c r="F83" s="3" t="s">
        <v>20</v>
      </c>
      <c r="G83" s="35">
        <f>D83*100/(D83+E83)</f>
        <v>64.214711729622266</v>
      </c>
      <c r="H83" s="1" t="s">
        <v>119</v>
      </c>
      <c r="I83" s="1" t="s">
        <v>119</v>
      </c>
    </row>
    <row r="84" spans="1:9" x14ac:dyDescent="0.35">
      <c r="A84" s="16">
        <v>19</v>
      </c>
      <c r="B84" s="16">
        <v>82</v>
      </c>
      <c r="C84" s="9" t="s">
        <v>82</v>
      </c>
      <c r="D84" s="4">
        <v>333</v>
      </c>
      <c r="E84" s="4">
        <v>174</v>
      </c>
      <c r="F84" s="3" t="s">
        <v>20</v>
      </c>
      <c r="G84" s="35">
        <f>D84*100/(D84+E84)</f>
        <v>65.680473372781066</v>
      </c>
      <c r="H84" s="1" t="s">
        <v>129</v>
      </c>
      <c r="I84" s="1" t="s">
        <v>129</v>
      </c>
    </row>
    <row r="85" spans="1:9" x14ac:dyDescent="0.35">
      <c r="A85" s="8">
        <v>19</v>
      </c>
      <c r="B85" s="8">
        <v>30</v>
      </c>
      <c r="C85" s="9" t="s">
        <v>33</v>
      </c>
      <c r="D85" s="4">
        <v>336</v>
      </c>
      <c r="E85" s="4">
        <v>174</v>
      </c>
      <c r="F85" s="3" t="s">
        <v>20</v>
      </c>
      <c r="G85" s="35">
        <f>D85*100/(D85+E85)</f>
        <v>65.882352941176464</v>
      </c>
      <c r="H85" s="1" t="s">
        <v>119</v>
      </c>
      <c r="I85" s="1" t="s">
        <v>119</v>
      </c>
    </row>
    <row r="86" spans="1:9" x14ac:dyDescent="0.35">
      <c r="A86" s="16">
        <v>19</v>
      </c>
      <c r="B86" s="16">
        <v>113</v>
      </c>
      <c r="C86" s="9" t="s">
        <v>109</v>
      </c>
      <c r="D86" s="4">
        <v>343</v>
      </c>
      <c r="E86" s="4">
        <v>153</v>
      </c>
      <c r="F86" s="3" t="s">
        <v>20</v>
      </c>
      <c r="G86" s="35">
        <f>D86*100/(D86+E86)</f>
        <v>69.153225806451616</v>
      </c>
      <c r="H86" s="1" t="s">
        <v>119</v>
      </c>
      <c r="I86" s="1" t="s">
        <v>119</v>
      </c>
    </row>
    <row r="87" spans="1:9" ht="31" x14ac:dyDescent="0.35">
      <c r="A87" s="8">
        <v>19</v>
      </c>
      <c r="B87" s="8">
        <v>45</v>
      </c>
      <c r="C87" s="9" t="s">
        <v>46</v>
      </c>
      <c r="D87" s="4">
        <v>338</v>
      </c>
      <c r="E87" s="4">
        <v>150</v>
      </c>
      <c r="F87" s="3" t="s">
        <v>20</v>
      </c>
      <c r="G87" s="35">
        <f>D87*100/(D87+E87)</f>
        <v>69.26229508196721</v>
      </c>
      <c r="H87" s="1" t="s">
        <v>131</v>
      </c>
      <c r="I87" s="1" t="s">
        <v>161</v>
      </c>
    </row>
    <row r="88" spans="1:9" x14ac:dyDescent="0.35">
      <c r="A88" s="16">
        <v>19</v>
      </c>
      <c r="B88" s="16">
        <v>100</v>
      </c>
      <c r="C88" s="9" t="s">
        <v>97</v>
      </c>
      <c r="D88" s="4">
        <v>341</v>
      </c>
      <c r="E88" s="4">
        <v>137</v>
      </c>
      <c r="F88" s="18" t="s">
        <v>20</v>
      </c>
      <c r="G88" s="35">
        <f>D88*100/(D88+E88)</f>
        <v>71.338912133891213</v>
      </c>
      <c r="H88" s="1" t="s">
        <v>119</v>
      </c>
      <c r="I88" s="1" t="s">
        <v>119</v>
      </c>
    </row>
    <row r="89" spans="1:9" ht="31" x14ac:dyDescent="0.35">
      <c r="A89" s="2">
        <v>19</v>
      </c>
      <c r="B89" s="2">
        <v>72</v>
      </c>
      <c r="C89" s="10" t="s">
        <v>72</v>
      </c>
      <c r="D89" s="4">
        <v>381</v>
      </c>
      <c r="E89" s="4">
        <v>134</v>
      </c>
      <c r="F89" s="3" t="s">
        <v>27</v>
      </c>
      <c r="G89" s="35">
        <f>D89*100/(D89+E89)</f>
        <v>73.980582524271838</v>
      </c>
      <c r="H89" s="1" t="s">
        <v>129</v>
      </c>
      <c r="I89" s="1" t="s">
        <v>129</v>
      </c>
    </row>
    <row r="90" spans="1:9" x14ac:dyDescent="0.35">
      <c r="A90" s="15">
        <v>19</v>
      </c>
      <c r="B90" s="15">
        <v>37</v>
      </c>
      <c r="C90" s="9" t="s">
        <v>38</v>
      </c>
      <c r="D90" s="12">
        <v>380</v>
      </c>
      <c r="E90" s="12">
        <v>125</v>
      </c>
      <c r="F90" s="31" t="s">
        <v>20</v>
      </c>
      <c r="G90" s="35">
        <f>D90*100/(D90+E90)</f>
        <v>75.247524752475243</v>
      </c>
      <c r="H90" s="1" t="s">
        <v>129</v>
      </c>
      <c r="I90" s="1" t="s">
        <v>129</v>
      </c>
    </row>
    <row r="91" spans="1:9" x14ac:dyDescent="0.35">
      <c r="A91" s="17">
        <v>19</v>
      </c>
      <c r="B91" s="17">
        <v>117</v>
      </c>
      <c r="C91" s="3" t="s">
        <v>113</v>
      </c>
      <c r="D91" s="4">
        <v>374</v>
      </c>
      <c r="E91" s="4">
        <v>120</v>
      </c>
      <c r="F91" s="3" t="s">
        <v>20</v>
      </c>
      <c r="G91" s="35">
        <f>D91*100/(D91+E91)</f>
        <v>75.708502024291505</v>
      </c>
      <c r="H91" s="1" t="s">
        <v>129</v>
      </c>
      <c r="I91" s="1" t="s">
        <v>129</v>
      </c>
    </row>
    <row r="92" spans="1:9" ht="31" x14ac:dyDescent="0.35">
      <c r="A92" s="8">
        <v>19</v>
      </c>
      <c r="B92" s="8">
        <v>53</v>
      </c>
      <c r="C92" s="9" t="s">
        <v>53</v>
      </c>
      <c r="D92" s="4">
        <v>399</v>
      </c>
      <c r="E92" s="4">
        <v>119</v>
      </c>
      <c r="F92" s="3" t="s">
        <v>20</v>
      </c>
      <c r="G92" s="35">
        <f>D92*100/(D92+E92)</f>
        <v>77.027027027027032</v>
      </c>
      <c r="H92" s="1" t="s">
        <v>121</v>
      </c>
      <c r="I92" s="1" t="s">
        <v>121</v>
      </c>
    </row>
    <row r="93" spans="1:9" x14ac:dyDescent="0.35">
      <c r="A93" s="8">
        <v>19</v>
      </c>
      <c r="B93" s="8">
        <v>39</v>
      </c>
      <c r="C93" s="9" t="s">
        <v>40</v>
      </c>
      <c r="D93" s="4">
        <v>403</v>
      </c>
      <c r="E93" s="4">
        <v>108</v>
      </c>
      <c r="F93" s="3" t="s">
        <v>20</v>
      </c>
      <c r="G93" s="35">
        <f>D93*100/(D93+E93)</f>
        <v>78.864970645792567</v>
      </c>
      <c r="H93" s="1" t="s">
        <v>129</v>
      </c>
      <c r="I93" s="1" t="s">
        <v>129</v>
      </c>
    </row>
    <row r="94" spans="1:9" x14ac:dyDescent="0.35">
      <c r="A94" s="8">
        <v>19</v>
      </c>
      <c r="B94" s="8">
        <v>61</v>
      </c>
      <c r="C94" s="9" t="s">
        <v>61</v>
      </c>
      <c r="D94" s="4">
        <v>403</v>
      </c>
      <c r="E94" s="4">
        <v>106</v>
      </c>
      <c r="F94" s="3" t="s">
        <v>20</v>
      </c>
      <c r="G94" s="35">
        <f>D94*100/(D94+E94)</f>
        <v>79.174852652259332</v>
      </c>
      <c r="H94" s="1" t="s">
        <v>119</v>
      </c>
      <c r="I94" s="1" t="s">
        <v>119</v>
      </c>
    </row>
    <row r="95" spans="1:9" x14ac:dyDescent="0.35">
      <c r="A95" s="15">
        <v>19</v>
      </c>
      <c r="B95" s="15">
        <v>28</v>
      </c>
      <c r="C95" s="9" t="s">
        <v>31</v>
      </c>
      <c r="D95" s="12">
        <v>404</v>
      </c>
      <c r="E95" s="12">
        <v>104</v>
      </c>
      <c r="F95" s="31" t="s">
        <v>20</v>
      </c>
      <c r="G95" s="35">
        <f>D95*100/(D95+E95)</f>
        <v>79.527559055118104</v>
      </c>
      <c r="H95" s="1" t="s">
        <v>129</v>
      </c>
      <c r="I95" s="1" t="s">
        <v>129</v>
      </c>
    </row>
    <row r="96" spans="1:9" ht="31" x14ac:dyDescent="0.35">
      <c r="A96" s="8">
        <v>19</v>
      </c>
      <c r="B96" s="8">
        <v>24</v>
      </c>
      <c r="C96" s="9" t="s">
        <v>26</v>
      </c>
      <c r="D96" s="4">
        <v>408</v>
      </c>
      <c r="E96" s="4">
        <v>102</v>
      </c>
      <c r="F96" s="3" t="s">
        <v>27</v>
      </c>
      <c r="G96" s="35">
        <f>D96*100/(D96+E96)</f>
        <v>80</v>
      </c>
      <c r="H96" s="1" t="s">
        <v>128</v>
      </c>
      <c r="I96" s="1" t="s">
        <v>158</v>
      </c>
    </row>
    <row r="97" spans="1:9" x14ac:dyDescent="0.35">
      <c r="A97" s="8">
        <v>19</v>
      </c>
      <c r="B97" s="8">
        <v>26</v>
      </c>
      <c r="C97" s="9" t="s">
        <v>29</v>
      </c>
      <c r="D97" s="4">
        <v>398</v>
      </c>
      <c r="E97" s="4">
        <v>96</v>
      </c>
      <c r="F97" s="3" t="s">
        <v>20</v>
      </c>
      <c r="G97" s="35">
        <f>D97*100/(D97+E97)</f>
        <v>80.566801619433193</v>
      </c>
      <c r="H97" s="1" t="s">
        <v>126</v>
      </c>
      <c r="I97" s="1" t="s">
        <v>156</v>
      </c>
    </row>
    <row r="98" spans="1:9" x14ac:dyDescent="0.35">
      <c r="A98" s="16">
        <v>19</v>
      </c>
      <c r="B98" s="16">
        <v>110</v>
      </c>
      <c r="C98" s="9" t="s">
        <v>106</v>
      </c>
      <c r="D98" s="4">
        <v>403</v>
      </c>
      <c r="E98" s="4">
        <v>97</v>
      </c>
      <c r="F98" s="3" t="s">
        <v>20</v>
      </c>
      <c r="G98" s="35">
        <f>D98*100/(D98+E98)</f>
        <v>80.599999999999994</v>
      </c>
      <c r="H98" s="1" t="s">
        <v>129</v>
      </c>
      <c r="I98" s="1" t="s">
        <v>129</v>
      </c>
    </row>
    <row r="99" spans="1:9" x14ac:dyDescent="0.35">
      <c r="A99" s="16">
        <v>19</v>
      </c>
      <c r="B99" s="16">
        <v>80</v>
      </c>
      <c r="C99" s="9" t="s">
        <v>80</v>
      </c>
      <c r="D99" s="4">
        <v>414</v>
      </c>
      <c r="E99" s="4">
        <v>98</v>
      </c>
      <c r="F99" s="3" t="s">
        <v>20</v>
      </c>
      <c r="G99" s="35">
        <f>D99*100/(D99+E99)</f>
        <v>80.859375</v>
      </c>
      <c r="H99" s="1" t="s">
        <v>131</v>
      </c>
      <c r="I99" s="1" t="s">
        <v>161</v>
      </c>
    </row>
    <row r="100" spans="1:9" x14ac:dyDescent="0.35">
      <c r="A100" s="8">
        <v>19</v>
      </c>
      <c r="B100" s="8">
        <v>63</v>
      </c>
      <c r="C100" s="9" t="s">
        <v>63</v>
      </c>
      <c r="D100" s="4">
        <v>419</v>
      </c>
      <c r="E100" s="4">
        <v>93</v>
      </c>
      <c r="F100" s="3" t="s">
        <v>20</v>
      </c>
      <c r="G100" s="35">
        <f>D100*100/(D100+E100)</f>
        <v>81.8359375</v>
      </c>
      <c r="H100" s="1" t="s">
        <v>131</v>
      </c>
      <c r="I100" s="1" t="s">
        <v>161</v>
      </c>
    </row>
    <row r="101" spans="1:9" x14ac:dyDescent="0.35">
      <c r="A101" s="8">
        <v>19</v>
      </c>
      <c r="B101" s="8">
        <v>57</v>
      </c>
      <c r="C101" s="9" t="s">
        <v>57</v>
      </c>
      <c r="D101" s="4">
        <v>424</v>
      </c>
      <c r="E101" s="4">
        <v>92</v>
      </c>
      <c r="F101" s="3" t="s">
        <v>20</v>
      </c>
      <c r="G101" s="35">
        <f>D101*100/(D101+E101)</f>
        <v>82.170542635658919</v>
      </c>
      <c r="H101" s="1" t="s">
        <v>129</v>
      </c>
      <c r="I101" s="1" t="s">
        <v>129</v>
      </c>
    </row>
    <row r="102" spans="1:9" x14ac:dyDescent="0.35">
      <c r="A102" s="8">
        <v>19</v>
      </c>
      <c r="B102" s="8">
        <v>55</v>
      </c>
      <c r="C102" s="9" t="s">
        <v>55</v>
      </c>
      <c r="D102" s="4">
        <v>417</v>
      </c>
      <c r="E102" s="4">
        <v>81</v>
      </c>
      <c r="F102" s="3" t="s">
        <v>20</v>
      </c>
      <c r="G102" s="35">
        <f>D102*100/(D102+E102)</f>
        <v>83.734939759036138</v>
      </c>
      <c r="H102" s="1" t="s">
        <v>138</v>
      </c>
      <c r="I102" s="1" t="s">
        <v>123</v>
      </c>
    </row>
    <row r="103" spans="1:9" x14ac:dyDescent="0.35">
      <c r="A103" s="15">
        <v>19</v>
      </c>
      <c r="B103" s="15">
        <v>29</v>
      </c>
      <c r="C103" s="9" t="s">
        <v>32</v>
      </c>
      <c r="D103" s="12">
        <v>423</v>
      </c>
      <c r="E103" s="12">
        <v>78</v>
      </c>
      <c r="F103" s="31" t="s">
        <v>20</v>
      </c>
      <c r="G103" s="35">
        <f>D103*100/(D103+E103)</f>
        <v>84.431137724550894</v>
      </c>
      <c r="H103" s="1" t="s">
        <v>130</v>
      </c>
      <c r="I103" s="1" t="s">
        <v>156</v>
      </c>
    </row>
    <row r="104" spans="1:9" ht="31" x14ac:dyDescent="0.35">
      <c r="A104" s="16">
        <v>19</v>
      </c>
      <c r="B104" s="16">
        <v>97</v>
      </c>
      <c r="C104" s="9" t="s">
        <v>94</v>
      </c>
      <c r="D104" s="4">
        <v>434</v>
      </c>
      <c r="E104" s="4">
        <v>77</v>
      </c>
      <c r="F104" s="18" t="s">
        <v>20</v>
      </c>
      <c r="G104" s="35">
        <f>D104*100/(D104+E104)</f>
        <v>84.93150684931507</v>
      </c>
      <c r="H104" s="1" t="s">
        <v>129</v>
      </c>
      <c r="I104" s="1" t="s">
        <v>129</v>
      </c>
    </row>
    <row r="105" spans="1:9" ht="31" x14ac:dyDescent="0.35">
      <c r="A105" s="16">
        <v>19</v>
      </c>
      <c r="B105" s="16">
        <v>103</v>
      </c>
      <c r="C105" s="9" t="s">
        <v>99</v>
      </c>
      <c r="D105" s="4">
        <v>439</v>
      </c>
      <c r="E105" s="4">
        <v>69</v>
      </c>
      <c r="F105" s="3" t="s">
        <v>20</v>
      </c>
      <c r="G105" s="35">
        <f>D105*100/(D105+E105)</f>
        <v>86.417322834645674</v>
      </c>
      <c r="H105" s="1" t="s">
        <v>129</v>
      </c>
      <c r="I105" s="1" t="s">
        <v>129</v>
      </c>
    </row>
    <row r="106" spans="1:9" x14ac:dyDescent="0.35">
      <c r="A106" s="17">
        <v>19</v>
      </c>
      <c r="B106" s="17">
        <v>94</v>
      </c>
      <c r="C106" s="9" t="s">
        <v>91</v>
      </c>
      <c r="D106" s="4">
        <v>434</v>
      </c>
      <c r="E106" s="4">
        <v>68</v>
      </c>
      <c r="F106" s="18" t="s">
        <v>20</v>
      </c>
      <c r="G106" s="35">
        <f>D106*100/(D106+E106)</f>
        <v>86.454183266932276</v>
      </c>
      <c r="H106" s="1" t="s">
        <v>131</v>
      </c>
      <c r="I106" s="1" t="s">
        <v>161</v>
      </c>
    </row>
    <row r="107" spans="1:9" ht="31" x14ac:dyDescent="0.35">
      <c r="A107" s="8">
        <v>19</v>
      </c>
      <c r="B107" s="8">
        <v>52</v>
      </c>
      <c r="C107" s="9" t="s">
        <v>52</v>
      </c>
      <c r="D107" s="4">
        <v>442</v>
      </c>
      <c r="E107" s="4">
        <v>69</v>
      </c>
      <c r="F107" s="3" t="s">
        <v>27</v>
      </c>
      <c r="G107" s="35">
        <f>D107*100/(D107+E107)</f>
        <v>86.49706457925636</v>
      </c>
      <c r="H107" s="1" t="s">
        <v>121</v>
      </c>
      <c r="I107" s="1" t="s">
        <v>121</v>
      </c>
    </row>
    <row r="108" spans="1:9" ht="31" x14ac:dyDescent="0.35">
      <c r="A108" s="8">
        <v>19</v>
      </c>
      <c r="B108" s="8">
        <v>58</v>
      </c>
      <c r="C108" s="9" t="s">
        <v>58</v>
      </c>
      <c r="D108" s="4">
        <v>442</v>
      </c>
      <c r="E108" s="4">
        <v>65</v>
      </c>
      <c r="F108" s="3" t="s">
        <v>27</v>
      </c>
      <c r="G108" s="35">
        <f>D108*100/(D108+E108)</f>
        <v>87.179487179487182</v>
      </c>
      <c r="H108" s="1" t="s">
        <v>119</v>
      </c>
      <c r="I108" s="1" t="s">
        <v>119</v>
      </c>
    </row>
    <row r="109" spans="1:9" ht="31" x14ac:dyDescent="0.35">
      <c r="A109" s="16">
        <v>19</v>
      </c>
      <c r="B109" s="16">
        <v>102</v>
      </c>
      <c r="C109" s="9" t="s">
        <v>99</v>
      </c>
      <c r="D109" s="4">
        <v>450</v>
      </c>
      <c r="E109" s="4">
        <v>65</v>
      </c>
      <c r="F109" s="3" t="s">
        <v>20</v>
      </c>
      <c r="G109" s="35">
        <f>D109*100/(D109+E109)</f>
        <v>87.378640776699029</v>
      </c>
      <c r="H109" s="1" t="s">
        <v>129</v>
      </c>
      <c r="I109" s="1" t="s">
        <v>129</v>
      </c>
    </row>
    <row r="110" spans="1:9" x14ac:dyDescent="0.35">
      <c r="A110" s="8">
        <v>19</v>
      </c>
      <c r="B110" s="8">
        <v>66</v>
      </c>
      <c r="C110" s="9" t="s">
        <v>66</v>
      </c>
      <c r="D110" s="4">
        <v>444</v>
      </c>
      <c r="E110" s="4">
        <v>62</v>
      </c>
      <c r="F110" s="3" t="s">
        <v>20</v>
      </c>
      <c r="G110" s="35">
        <f>D110*100/(D110+E110)</f>
        <v>87.747035573122531</v>
      </c>
      <c r="H110" s="1" t="s">
        <v>129</v>
      </c>
      <c r="I110" s="1" t="s">
        <v>129</v>
      </c>
    </row>
    <row r="111" spans="1:9" x14ac:dyDescent="0.35">
      <c r="A111" s="16">
        <v>19</v>
      </c>
      <c r="B111" s="16">
        <v>74</v>
      </c>
      <c r="C111" s="9" t="s">
        <v>74</v>
      </c>
      <c r="D111" s="4">
        <v>451</v>
      </c>
      <c r="E111" s="4">
        <v>56</v>
      </c>
      <c r="F111" s="3" t="s">
        <v>20</v>
      </c>
      <c r="G111" s="35">
        <f>D111*100/(D111+E111)</f>
        <v>88.954635108481256</v>
      </c>
      <c r="H111" s="1" t="s">
        <v>129</v>
      </c>
      <c r="I111" s="1" t="s">
        <v>129</v>
      </c>
    </row>
    <row r="112" spans="1:9" ht="31" x14ac:dyDescent="0.35">
      <c r="A112" s="16">
        <v>19</v>
      </c>
      <c r="B112" s="16">
        <v>101</v>
      </c>
      <c r="C112" s="9" t="s">
        <v>98</v>
      </c>
      <c r="D112" s="4">
        <v>451</v>
      </c>
      <c r="E112" s="4">
        <v>55</v>
      </c>
      <c r="F112" s="3" t="s">
        <v>27</v>
      </c>
      <c r="G112" s="35">
        <f>D112*100/(D112+E112)</f>
        <v>89.130434782608702</v>
      </c>
      <c r="H112" s="1" t="s">
        <v>129</v>
      </c>
      <c r="I112" s="1" t="s">
        <v>129</v>
      </c>
    </row>
    <row r="113" spans="1:9" x14ac:dyDescent="0.35">
      <c r="A113" s="8">
        <v>19</v>
      </c>
      <c r="B113" s="8">
        <v>41</v>
      </c>
      <c r="C113" s="9" t="s">
        <v>42</v>
      </c>
      <c r="D113" s="4">
        <v>458</v>
      </c>
      <c r="E113" s="4">
        <v>50</v>
      </c>
      <c r="F113" s="13" t="s">
        <v>20</v>
      </c>
      <c r="G113" s="35">
        <f>D113*100/(D113+E113)</f>
        <v>90.157480314960637</v>
      </c>
      <c r="H113" s="1" t="s">
        <v>129</v>
      </c>
      <c r="I113" s="1" t="s">
        <v>129</v>
      </c>
    </row>
    <row r="114" spans="1:9" ht="31" x14ac:dyDescent="0.35">
      <c r="A114" s="16">
        <v>19</v>
      </c>
      <c r="B114" s="16">
        <v>75</v>
      </c>
      <c r="C114" s="10" t="s">
        <v>75</v>
      </c>
      <c r="D114" s="4">
        <v>452</v>
      </c>
      <c r="E114" s="4">
        <v>40</v>
      </c>
      <c r="F114" s="3" t="s">
        <v>27</v>
      </c>
      <c r="G114" s="35">
        <f>D114*100/(D114+E114)</f>
        <v>91.869918699186996</v>
      </c>
      <c r="H114" s="1" t="s">
        <v>129</v>
      </c>
      <c r="I114" s="1" t="s">
        <v>129</v>
      </c>
    </row>
    <row r="115" spans="1:9" x14ac:dyDescent="0.35">
      <c r="A115" s="8">
        <v>19</v>
      </c>
      <c r="B115" s="8">
        <v>43</v>
      </c>
      <c r="C115" s="9" t="s">
        <v>44</v>
      </c>
      <c r="D115" s="4">
        <v>467</v>
      </c>
      <c r="E115" s="4">
        <v>37</v>
      </c>
      <c r="F115" s="3" t="s">
        <v>20</v>
      </c>
      <c r="G115" s="35">
        <f>D115*100/(D115+E115)</f>
        <v>92.658730158730165</v>
      </c>
      <c r="H115" s="1" t="s">
        <v>129</v>
      </c>
      <c r="I115" s="1" t="s">
        <v>129</v>
      </c>
    </row>
    <row r="116" spans="1:9" x14ac:dyDescent="0.35">
      <c r="A116" s="16">
        <v>19</v>
      </c>
      <c r="B116" s="16">
        <v>79</v>
      </c>
      <c r="C116" s="9" t="s">
        <v>79</v>
      </c>
      <c r="D116" s="4">
        <v>485</v>
      </c>
      <c r="E116" s="4">
        <v>23</v>
      </c>
      <c r="F116" s="3" t="s">
        <v>20</v>
      </c>
      <c r="G116" s="35">
        <f>D116*100/(D116+E116)</f>
        <v>95.472440944881896</v>
      </c>
      <c r="H116" s="1" t="s">
        <v>129</v>
      </c>
      <c r="I116" s="1" t="s">
        <v>129</v>
      </c>
    </row>
    <row r="117" spans="1:9" ht="31" x14ac:dyDescent="0.35">
      <c r="A117" s="8">
        <v>19</v>
      </c>
      <c r="B117" s="8">
        <v>40</v>
      </c>
      <c r="C117" s="9" t="s">
        <v>41</v>
      </c>
      <c r="D117" s="4">
        <v>492</v>
      </c>
      <c r="E117" s="4">
        <v>17</v>
      </c>
      <c r="F117" s="3" t="s">
        <v>27</v>
      </c>
      <c r="G117" s="35">
        <f>D117*100/(D117+E117)</f>
        <v>96.660117878192537</v>
      </c>
      <c r="H117" s="1" t="s">
        <v>131</v>
      </c>
      <c r="I117" s="1" t="s">
        <v>161</v>
      </c>
    </row>
    <row r="118" spans="1:9" x14ac:dyDescent="0.35">
      <c r="A118" s="16">
        <v>19</v>
      </c>
      <c r="B118" s="16">
        <v>93</v>
      </c>
      <c r="C118" s="9" t="s">
        <v>90</v>
      </c>
      <c r="D118" s="4">
        <v>502</v>
      </c>
      <c r="E118" s="4">
        <v>14</v>
      </c>
      <c r="F118" s="18" t="s">
        <v>20</v>
      </c>
      <c r="G118" s="35">
        <f>D118*100/(D118+E118)</f>
        <v>97.286821705426362</v>
      </c>
      <c r="H118" s="1" t="s">
        <v>129</v>
      </c>
      <c r="I118" s="1" t="s">
        <v>129</v>
      </c>
    </row>
    <row r="119" spans="1:9" ht="31" x14ac:dyDescent="0.35">
      <c r="A119" s="16">
        <v>19</v>
      </c>
      <c r="B119" s="16">
        <v>115</v>
      </c>
      <c r="C119" s="9" t="s">
        <v>111</v>
      </c>
      <c r="D119" s="4">
        <v>494</v>
      </c>
      <c r="E119" s="4">
        <v>13</v>
      </c>
      <c r="F119" s="3" t="s">
        <v>20</v>
      </c>
      <c r="G119" s="35">
        <f>D119*100/(D119+E119)</f>
        <v>97.435897435897431</v>
      </c>
      <c r="H119" s="1" t="s">
        <v>129</v>
      </c>
      <c r="I119" s="1" t="s">
        <v>129</v>
      </c>
    </row>
    <row r="120" spans="1:9" ht="31" x14ac:dyDescent="0.35">
      <c r="A120" s="16">
        <v>19</v>
      </c>
      <c r="B120" s="16">
        <v>116</v>
      </c>
      <c r="C120" s="9" t="s">
        <v>112</v>
      </c>
      <c r="D120" s="4">
        <v>502</v>
      </c>
      <c r="E120" s="4">
        <v>9</v>
      </c>
      <c r="F120" s="3" t="s">
        <v>20</v>
      </c>
      <c r="G120" s="35">
        <f>D120*100/(D120+E120)</f>
        <v>98.23874755381604</v>
      </c>
      <c r="H120" s="1" t="s">
        <v>129</v>
      </c>
      <c r="I120" s="1" t="s">
        <v>129</v>
      </c>
    </row>
    <row r="121" spans="1:9" x14ac:dyDescent="0.35">
      <c r="A121" s="24"/>
      <c r="B121" s="24"/>
    </row>
    <row r="122" spans="1:9" x14ac:dyDescent="0.35">
      <c r="A122" s="24"/>
      <c r="B122" s="24"/>
      <c r="C122" s="25"/>
    </row>
    <row r="123" spans="1:9" x14ac:dyDescent="0.35">
      <c r="A123" s="24"/>
      <c r="B123" s="24"/>
      <c r="C123" s="25"/>
    </row>
    <row r="124" spans="1:9" x14ac:dyDescent="0.35">
      <c r="A124" s="22"/>
      <c r="B124" s="22"/>
      <c r="C124" s="26"/>
    </row>
    <row r="125" spans="1:9" x14ac:dyDescent="0.35">
      <c r="A125" s="22"/>
      <c r="B125" s="22"/>
      <c r="C125" s="27"/>
    </row>
    <row r="126" spans="1:9" x14ac:dyDescent="0.35">
      <c r="A126" s="22"/>
      <c r="B126" s="22"/>
      <c r="C126" s="26"/>
    </row>
    <row r="127" spans="1:9" x14ac:dyDescent="0.35">
      <c r="A127" s="22"/>
      <c r="B127" s="22"/>
      <c r="C127" s="27"/>
    </row>
    <row r="128" spans="1:9" x14ac:dyDescent="0.35">
      <c r="A128" s="22"/>
      <c r="B128" s="22"/>
      <c r="C128" s="26"/>
    </row>
    <row r="129" spans="1:3" x14ac:dyDescent="0.35">
      <c r="A129" s="22"/>
      <c r="B129" s="22"/>
      <c r="C129" s="27"/>
    </row>
    <row r="130" spans="1:3" x14ac:dyDescent="0.35">
      <c r="A130" s="22"/>
      <c r="B130" s="22"/>
      <c r="C130" s="27"/>
    </row>
    <row r="131" spans="1:3" x14ac:dyDescent="0.35">
      <c r="A131" s="22"/>
      <c r="B131" s="22"/>
      <c r="C131" s="27"/>
    </row>
    <row r="132" spans="1:3" x14ac:dyDescent="0.35">
      <c r="A132" s="22"/>
      <c r="B132" s="22"/>
      <c r="C132" s="27"/>
    </row>
    <row r="133" spans="1:3" x14ac:dyDescent="0.35">
      <c r="A133" s="22"/>
      <c r="B133" s="22"/>
      <c r="C133" s="27"/>
    </row>
    <row r="134" spans="1:3" x14ac:dyDescent="0.35">
      <c r="A134" s="22"/>
      <c r="B134" s="22"/>
      <c r="C134" s="26"/>
    </row>
    <row r="135" spans="1:3" x14ac:dyDescent="0.35">
      <c r="A135" s="22"/>
      <c r="B135" s="22"/>
      <c r="C135" s="27"/>
    </row>
    <row r="136" spans="1:3" x14ac:dyDescent="0.35">
      <c r="A136" s="22"/>
      <c r="B136" s="22"/>
      <c r="C136" s="27"/>
    </row>
    <row r="137" spans="1:3" x14ac:dyDescent="0.35">
      <c r="A137" s="22"/>
      <c r="B137" s="22"/>
      <c r="C137" s="27"/>
    </row>
    <row r="138" spans="1:3" x14ac:dyDescent="0.35">
      <c r="A138" s="22"/>
      <c r="B138" s="22"/>
      <c r="C138" s="27"/>
    </row>
    <row r="139" spans="1:3" x14ac:dyDescent="0.35">
      <c r="A139" s="22"/>
      <c r="B139" s="22"/>
      <c r="C139" s="27"/>
    </row>
    <row r="140" spans="1:3" x14ac:dyDescent="0.35">
      <c r="A140" s="22"/>
      <c r="B140" s="22"/>
      <c r="C140" s="27"/>
    </row>
    <row r="141" spans="1:3" x14ac:dyDescent="0.35">
      <c r="A141" s="22"/>
      <c r="B141" s="22"/>
      <c r="C141" s="27"/>
    </row>
    <row r="142" spans="1:3" x14ac:dyDescent="0.35">
      <c r="A142" s="22"/>
      <c r="B142" s="22"/>
      <c r="C142" s="27"/>
    </row>
    <row r="143" spans="1:3" x14ac:dyDescent="0.35">
      <c r="A143" s="22"/>
      <c r="B143" s="22"/>
      <c r="C143" s="27"/>
    </row>
    <row r="144" spans="1:3" x14ac:dyDescent="0.35">
      <c r="A144" s="23"/>
      <c r="B144" s="23"/>
      <c r="C144" s="27"/>
    </row>
    <row r="145" spans="1:3" x14ac:dyDescent="0.35">
      <c r="A145" s="28"/>
      <c r="B145" s="28"/>
      <c r="C145" s="25"/>
    </row>
    <row r="146" spans="1:3" x14ac:dyDescent="0.35">
      <c r="A146" s="28"/>
      <c r="B146" s="28"/>
      <c r="C146" s="25"/>
    </row>
    <row r="147" spans="1:3" x14ac:dyDescent="0.35">
      <c r="A147" s="22"/>
      <c r="B147" s="22"/>
      <c r="C147" s="26"/>
    </row>
    <row r="148" spans="1:3" x14ac:dyDescent="0.35">
      <c r="A148" s="22"/>
      <c r="B148" s="22"/>
      <c r="C148" s="27"/>
    </row>
    <row r="149" spans="1:3" x14ac:dyDescent="0.35">
      <c r="A149" s="22"/>
      <c r="B149" s="22"/>
      <c r="C149" s="27"/>
    </row>
    <row r="150" spans="1:3" x14ac:dyDescent="0.35">
      <c r="A150" s="22"/>
      <c r="B150" s="22"/>
      <c r="C150" s="27"/>
    </row>
    <row r="151" spans="1:3" x14ac:dyDescent="0.35">
      <c r="A151" s="22"/>
      <c r="B151" s="22"/>
      <c r="C151" s="27"/>
    </row>
    <row r="152" spans="1:3" x14ac:dyDescent="0.35">
      <c r="A152" s="22"/>
      <c r="B152" s="22"/>
      <c r="C152" s="26"/>
    </row>
    <row r="153" spans="1:3" x14ac:dyDescent="0.35">
      <c r="A153" s="22"/>
      <c r="B153" s="22"/>
      <c r="C153" s="26"/>
    </row>
    <row r="154" spans="1:3" x14ac:dyDescent="0.35">
      <c r="A154" s="23"/>
      <c r="B154" s="23"/>
      <c r="C154" s="27"/>
    </row>
    <row r="155" spans="1:3" x14ac:dyDescent="0.35">
      <c r="A155" s="24"/>
      <c r="B155" s="24"/>
      <c r="C155" s="25"/>
    </row>
    <row r="156" spans="1:3" x14ac:dyDescent="0.35">
      <c r="A156" s="24"/>
      <c r="B156" s="24"/>
      <c r="C156" s="25"/>
    </row>
    <row r="157" spans="1:3" x14ac:dyDescent="0.35">
      <c r="A157" s="22"/>
      <c r="B157" s="22"/>
      <c r="C157" s="27"/>
    </row>
    <row r="158" spans="1:3" x14ac:dyDescent="0.35">
      <c r="A158" s="22"/>
      <c r="B158" s="22"/>
      <c r="C158" s="26"/>
    </row>
    <row r="159" spans="1:3" x14ac:dyDescent="0.35">
      <c r="A159" s="22"/>
      <c r="B159" s="22"/>
      <c r="C159" s="26"/>
    </row>
    <row r="160" spans="1:3" x14ac:dyDescent="0.35">
      <c r="A160" s="22"/>
      <c r="B160" s="22"/>
      <c r="C160" s="27"/>
    </row>
    <row r="161" spans="1:3" x14ac:dyDescent="0.35">
      <c r="A161" s="22"/>
      <c r="B161" s="22"/>
      <c r="C161" s="27"/>
    </row>
    <row r="162" spans="1:3" x14ac:dyDescent="0.35">
      <c r="A162" s="22"/>
      <c r="B162" s="22"/>
      <c r="C162" s="27"/>
    </row>
    <row r="163" spans="1:3" x14ac:dyDescent="0.35">
      <c r="A163" s="22"/>
      <c r="B163" s="22"/>
      <c r="C163" s="26"/>
    </row>
    <row r="164" spans="1:3" x14ac:dyDescent="0.35">
      <c r="A164" s="22"/>
      <c r="B164" s="22"/>
      <c r="C164" s="27"/>
    </row>
    <row r="165" spans="1:3" x14ac:dyDescent="0.35">
      <c r="A165" s="22"/>
      <c r="B165" s="22"/>
      <c r="C165" s="27"/>
    </row>
    <row r="166" spans="1:3" x14ac:dyDescent="0.35">
      <c r="A166" s="22"/>
      <c r="B166" s="22"/>
      <c r="C166" s="27"/>
    </row>
    <row r="167" spans="1:3" x14ac:dyDescent="0.35">
      <c r="A167" s="22"/>
      <c r="B167" s="22"/>
      <c r="C167" s="27"/>
    </row>
    <row r="168" spans="1:3" x14ac:dyDescent="0.35">
      <c r="A168" s="22"/>
      <c r="B168" s="22"/>
      <c r="C168" s="26"/>
    </row>
    <row r="169" spans="1:3" x14ac:dyDescent="0.35">
      <c r="A169" s="23"/>
      <c r="B169" s="23"/>
      <c r="C169" s="27"/>
    </row>
    <row r="170" spans="1:3" x14ac:dyDescent="0.35">
      <c r="A170" s="24"/>
      <c r="B170" s="24"/>
      <c r="C170" s="27"/>
    </row>
    <row r="171" spans="1:3" x14ac:dyDescent="0.35">
      <c r="A171" s="24"/>
      <c r="B171" s="24"/>
      <c r="C171" s="25"/>
    </row>
    <row r="172" spans="1:3" x14ac:dyDescent="0.35">
      <c r="A172" s="22"/>
      <c r="B172" s="22"/>
      <c r="C172" s="27"/>
    </row>
    <row r="173" spans="1:3" x14ac:dyDescent="0.35">
      <c r="A173" s="22"/>
      <c r="B173" s="22"/>
      <c r="C173" s="27"/>
    </row>
    <row r="174" spans="1:3" x14ac:dyDescent="0.35">
      <c r="A174" s="22"/>
      <c r="B174" s="22"/>
      <c r="C174" s="26"/>
    </row>
    <row r="175" spans="1:3" x14ac:dyDescent="0.35">
      <c r="A175" s="22"/>
      <c r="B175" s="22"/>
      <c r="C175" s="27"/>
    </row>
    <row r="176" spans="1:3" x14ac:dyDescent="0.35">
      <c r="A176" s="22"/>
      <c r="B176" s="22"/>
      <c r="C176" s="27"/>
    </row>
    <row r="177" spans="1:3" x14ac:dyDescent="0.35">
      <c r="A177" s="22"/>
      <c r="B177" s="22"/>
      <c r="C177" s="27"/>
    </row>
    <row r="178" spans="1:3" x14ac:dyDescent="0.35">
      <c r="A178" s="22"/>
      <c r="B178" s="22"/>
      <c r="C178" s="27"/>
    </row>
    <row r="179" spans="1:3" x14ac:dyDescent="0.35">
      <c r="A179" s="22"/>
      <c r="B179" s="22"/>
      <c r="C179" s="27"/>
    </row>
    <row r="180" spans="1:3" x14ac:dyDescent="0.35">
      <c r="A180" s="22"/>
      <c r="B180" s="22"/>
      <c r="C180" s="27"/>
    </row>
    <row r="181" spans="1:3" x14ac:dyDescent="0.35">
      <c r="A181" s="22"/>
      <c r="B181" s="22"/>
      <c r="C181" s="27"/>
    </row>
    <row r="182" spans="1:3" x14ac:dyDescent="0.35">
      <c r="A182" s="22"/>
      <c r="B182" s="22"/>
      <c r="C182" s="27"/>
    </row>
    <row r="183" spans="1:3" x14ac:dyDescent="0.35">
      <c r="A183" s="22"/>
      <c r="B183" s="22"/>
      <c r="C183" s="27"/>
    </row>
    <row r="184" spans="1:3" x14ac:dyDescent="0.35">
      <c r="A184" s="22"/>
      <c r="B184" s="22"/>
      <c r="C184" s="27"/>
    </row>
    <row r="185" spans="1:3" x14ac:dyDescent="0.35">
      <c r="A185" s="22"/>
      <c r="B185" s="22"/>
      <c r="C185" s="26"/>
    </row>
    <row r="186" spans="1:3" x14ac:dyDescent="0.35">
      <c r="A186" s="22"/>
      <c r="B186" s="22"/>
      <c r="C186" s="27"/>
    </row>
    <row r="187" spans="1:3" x14ac:dyDescent="0.35">
      <c r="A187" s="22"/>
      <c r="B187" s="22"/>
      <c r="C187" s="27"/>
    </row>
    <row r="188" spans="1:3" x14ac:dyDescent="0.35">
      <c r="A188" s="22"/>
      <c r="B188" s="22"/>
      <c r="C188" s="27"/>
    </row>
    <row r="189" spans="1:3" x14ac:dyDescent="0.35">
      <c r="A189" s="22"/>
      <c r="B189" s="22"/>
      <c r="C189" s="27"/>
    </row>
    <row r="190" spans="1:3" x14ac:dyDescent="0.35">
      <c r="A190" s="22"/>
      <c r="B190" s="22"/>
      <c r="C190" s="27"/>
    </row>
    <row r="191" spans="1:3" x14ac:dyDescent="0.35">
      <c r="A191" s="24"/>
      <c r="B191" s="24"/>
      <c r="C191" s="27"/>
    </row>
    <row r="192" spans="1:3" x14ac:dyDescent="0.35">
      <c r="A192" s="24"/>
      <c r="B192" s="24"/>
      <c r="C192" s="25"/>
    </row>
    <row r="193" spans="1:3" x14ac:dyDescent="0.35">
      <c r="A193" s="22"/>
      <c r="B193" s="22"/>
      <c r="C193" s="26"/>
    </row>
    <row r="194" spans="1:3" x14ac:dyDescent="0.35">
      <c r="A194" s="22"/>
      <c r="B194" s="22"/>
      <c r="C194" s="27"/>
    </row>
    <row r="195" spans="1:3" x14ac:dyDescent="0.35">
      <c r="A195" s="23"/>
      <c r="B195" s="23"/>
      <c r="C195" s="27"/>
    </row>
    <row r="196" spans="1:3" x14ac:dyDescent="0.35">
      <c r="A196" s="22"/>
      <c r="B196" s="22"/>
      <c r="C196" s="29"/>
    </row>
    <row r="197" spans="1:3" x14ac:dyDescent="0.35">
      <c r="A197" s="22"/>
      <c r="B197" s="22"/>
      <c r="C197" s="29"/>
    </row>
    <row r="198" spans="1:3" x14ac:dyDescent="0.35">
      <c r="A198" s="22"/>
      <c r="B198" s="22"/>
      <c r="C198" s="29"/>
    </row>
    <row r="199" spans="1:3" x14ac:dyDescent="0.35">
      <c r="A199" s="22"/>
      <c r="B199" s="22"/>
      <c r="C199" s="29"/>
    </row>
  </sheetData>
  <autoFilter ref="A3:I120" xr:uid="{39CA8611-5223-4C6C-A88A-D5273E3379DF}">
    <sortState xmlns:xlrd2="http://schemas.microsoft.com/office/spreadsheetml/2017/richdata2" ref="A4:I120">
      <sortCondition ref="G3:G120"/>
    </sortState>
  </autoFilter>
  <sortState xmlns:xlrd2="http://schemas.microsoft.com/office/spreadsheetml/2017/richdata2" ref="A4:G120">
    <sortCondition ref="F4:F120"/>
  </sortState>
  <mergeCells count="1">
    <mergeCell ref="A1:F1"/>
  </mergeCells>
  <printOptions gridLines="1"/>
  <pageMargins left="0.1" right="0" top="0.75" bottom="0.75" header="0.3" footer="0.3"/>
  <pageSetup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workbookViewId="0">
      <selection activeCell="D16" sqref="D16"/>
    </sheetView>
  </sheetViews>
  <sheetFormatPr baseColWidth="10" defaultColWidth="9.08984375" defaultRowHeight="14.5" x14ac:dyDescent="0.35"/>
  <cols>
    <col min="1" max="1" width="18.26953125" style="37" customWidth="1"/>
    <col min="2" max="2" width="13.453125" style="37" customWidth="1"/>
    <col min="3" max="3" width="9.08984375" style="37"/>
    <col min="4" max="4" width="14.453125" style="37" customWidth="1"/>
    <col min="5" max="5" width="11.36328125" style="43" bestFit="1" customWidth="1"/>
    <col min="6" max="6" width="13.7265625" style="43" customWidth="1"/>
    <col min="7" max="7" width="11.36328125" style="43" bestFit="1" customWidth="1"/>
    <col min="8" max="8" width="11.90625" style="37" customWidth="1"/>
    <col min="9" max="16384" width="9.08984375" style="37"/>
  </cols>
  <sheetData>
    <row r="1" spans="1:8" s="50" customFormat="1" ht="29" x14ac:dyDescent="0.35">
      <c r="A1" s="48" t="s">
        <v>143</v>
      </c>
      <c r="B1" s="48" t="s">
        <v>144</v>
      </c>
      <c r="C1" s="48" t="s">
        <v>145</v>
      </c>
      <c r="D1" s="48" t="s">
        <v>146</v>
      </c>
      <c r="E1" s="49" t="s">
        <v>163</v>
      </c>
      <c r="F1" s="49" t="s">
        <v>164</v>
      </c>
      <c r="G1" s="49" t="s">
        <v>165</v>
      </c>
      <c r="H1" s="48" t="s">
        <v>166</v>
      </c>
    </row>
    <row r="2" spans="1:8" ht="29" x14ac:dyDescent="0.35">
      <c r="A2" s="45" t="s">
        <v>147</v>
      </c>
      <c r="B2" s="45">
        <v>343544</v>
      </c>
      <c r="C2" s="45">
        <v>14</v>
      </c>
      <c r="D2" s="45">
        <v>7</v>
      </c>
      <c r="E2" s="47">
        <f>100000*C2/B2</f>
        <v>4.0751694106140697</v>
      </c>
      <c r="F2" s="47">
        <f xml:space="preserve"> 100000*D2/B2</f>
        <v>2.0375847053070348</v>
      </c>
      <c r="G2" s="47">
        <f>C2*100/117</f>
        <v>11.965811965811966</v>
      </c>
      <c r="H2" s="47">
        <f>D2*100/47</f>
        <v>14.893617021276595</v>
      </c>
    </row>
    <row r="3" spans="1:8" x14ac:dyDescent="0.35">
      <c r="A3" s="45" t="s">
        <v>148</v>
      </c>
      <c r="B3" s="45">
        <v>256204</v>
      </c>
      <c r="C3" s="45">
        <v>10</v>
      </c>
      <c r="D3" s="45">
        <v>2</v>
      </c>
      <c r="E3" s="47">
        <f t="shared" ref="E3:E11" si="0">100000*C3/B3</f>
        <v>3.9031396855630671</v>
      </c>
      <c r="F3" s="47">
        <f t="shared" ref="F3:F11" si="1" xml:space="preserve"> 100000*D3/B3</f>
        <v>0.78062793711261336</v>
      </c>
      <c r="G3" s="47">
        <f t="shared" ref="G3:G13" si="2">C3*100/117</f>
        <v>8.5470085470085468</v>
      </c>
      <c r="H3" s="47">
        <f t="shared" ref="H3:H13" si="3">D3*100/47</f>
        <v>4.2553191489361701</v>
      </c>
    </row>
    <row r="4" spans="1:8" x14ac:dyDescent="0.35">
      <c r="A4" s="45" t="s">
        <v>149</v>
      </c>
      <c r="B4" s="45">
        <v>139641</v>
      </c>
      <c r="C4" s="45">
        <v>15</v>
      </c>
      <c r="D4" s="45">
        <v>4</v>
      </c>
      <c r="E4" s="47">
        <f t="shared" si="0"/>
        <v>10.741830837647969</v>
      </c>
      <c r="F4" s="47">
        <f t="shared" si="1"/>
        <v>2.8644882233727915</v>
      </c>
      <c r="G4" s="47">
        <f t="shared" si="2"/>
        <v>12.820512820512821</v>
      </c>
      <c r="H4" s="47">
        <f t="shared" si="3"/>
        <v>8.5106382978723403</v>
      </c>
    </row>
    <row r="5" spans="1:8" x14ac:dyDescent="0.35">
      <c r="A5" s="45" t="s">
        <v>150</v>
      </c>
      <c r="B5" s="45">
        <v>94142</v>
      </c>
      <c r="C5" s="45">
        <v>1</v>
      </c>
      <c r="D5" s="45">
        <v>0</v>
      </c>
      <c r="E5" s="47">
        <f t="shared" si="0"/>
        <v>1.0622251492426336</v>
      </c>
      <c r="F5" s="47">
        <f t="shared" si="1"/>
        <v>0</v>
      </c>
      <c r="G5" s="47">
        <f t="shared" si="2"/>
        <v>0.85470085470085466</v>
      </c>
      <c r="H5" s="47">
        <f t="shared" si="3"/>
        <v>0</v>
      </c>
    </row>
    <row r="6" spans="1:8" x14ac:dyDescent="0.35">
      <c r="A6" s="45" t="s">
        <v>151</v>
      </c>
      <c r="B6" s="45">
        <v>92036</v>
      </c>
      <c r="C6" s="45">
        <v>3</v>
      </c>
      <c r="D6" s="45">
        <v>0</v>
      </c>
      <c r="E6" s="47">
        <f t="shared" si="0"/>
        <v>3.2595940718849148</v>
      </c>
      <c r="F6" s="47">
        <f t="shared" si="1"/>
        <v>0</v>
      </c>
      <c r="G6" s="47">
        <f t="shared" si="2"/>
        <v>2.5641025641025643</v>
      </c>
      <c r="H6" s="47">
        <f t="shared" si="3"/>
        <v>0</v>
      </c>
    </row>
    <row r="7" spans="1:8" x14ac:dyDescent="0.35">
      <c r="A7" s="45" t="s">
        <v>119</v>
      </c>
      <c r="B7" s="45">
        <v>87684</v>
      </c>
      <c r="C7" s="45">
        <v>25</v>
      </c>
      <c r="D7" s="45">
        <v>6</v>
      </c>
      <c r="E7" s="47">
        <f t="shared" si="0"/>
        <v>28.511473016741938</v>
      </c>
      <c r="F7" s="47">
        <f t="shared" si="1"/>
        <v>6.8427535240180646</v>
      </c>
      <c r="G7" s="47">
        <f t="shared" si="2"/>
        <v>21.367521367521366</v>
      </c>
      <c r="H7" s="47">
        <f t="shared" si="3"/>
        <v>12.76595744680851</v>
      </c>
    </row>
    <row r="8" spans="1:8" x14ac:dyDescent="0.35">
      <c r="A8" s="45" t="s">
        <v>139</v>
      </c>
      <c r="B8" s="45">
        <v>61416</v>
      </c>
      <c r="C8" s="45">
        <v>3</v>
      </c>
      <c r="D8" s="45">
        <v>0</v>
      </c>
      <c r="E8" s="47">
        <f t="shared" si="0"/>
        <v>4.8847205939820242</v>
      </c>
      <c r="F8" s="47">
        <f t="shared" si="1"/>
        <v>0</v>
      </c>
      <c r="G8" s="47">
        <f t="shared" si="2"/>
        <v>2.5641025641025643</v>
      </c>
      <c r="H8" s="47">
        <f t="shared" si="3"/>
        <v>0</v>
      </c>
    </row>
    <row r="9" spans="1:8" x14ac:dyDescent="0.35">
      <c r="A9" s="45" t="s">
        <v>152</v>
      </c>
      <c r="B9" s="45">
        <v>44930</v>
      </c>
      <c r="C9" s="45">
        <v>5</v>
      </c>
      <c r="D9" s="45">
        <v>2</v>
      </c>
      <c r="E9" s="47">
        <f t="shared" si="0"/>
        <v>11.128421989761852</v>
      </c>
      <c r="F9" s="47">
        <f t="shared" si="1"/>
        <v>4.4513687959047408</v>
      </c>
      <c r="G9" s="47">
        <f t="shared" si="2"/>
        <v>4.2735042735042734</v>
      </c>
      <c r="H9" s="47">
        <f t="shared" si="3"/>
        <v>4.2553191489361701</v>
      </c>
    </row>
    <row r="10" spans="1:8" ht="29" x14ac:dyDescent="0.35">
      <c r="A10" s="45" t="s">
        <v>153</v>
      </c>
      <c r="B10" s="45">
        <v>39897</v>
      </c>
      <c r="C10" s="45">
        <v>7</v>
      </c>
      <c r="D10" s="45">
        <v>2</v>
      </c>
      <c r="E10" s="47">
        <f t="shared" si="0"/>
        <v>17.545178835501417</v>
      </c>
      <c r="F10" s="47">
        <f t="shared" si="1"/>
        <v>5.0129082387146902</v>
      </c>
      <c r="G10" s="47">
        <f t="shared" si="2"/>
        <v>5.982905982905983</v>
      </c>
      <c r="H10" s="47">
        <f t="shared" si="3"/>
        <v>4.2553191489361701</v>
      </c>
    </row>
    <row r="11" spans="1:8" x14ac:dyDescent="0.35">
      <c r="A11" s="45" t="s">
        <v>154</v>
      </c>
      <c r="B11" s="45">
        <v>35163</v>
      </c>
      <c r="C11" s="45">
        <v>6</v>
      </c>
      <c r="D11" s="45">
        <v>2</v>
      </c>
      <c r="E11" s="47">
        <f t="shared" si="0"/>
        <v>17.063390495691493</v>
      </c>
      <c r="F11" s="47">
        <f t="shared" si="1"/>
        <v>5.687796831897165</v>
      </c>
      <c r="G11" s="47">
        <f t="shared" si="2"/>
        <v>5.1282051282051286</v>
      </c>
      <c r="H11" s="47">
        <f t="shared" si="3"/>
        <v>4.2553191489361701</v>
      </c>
    </row>
    <row r="12" spans="1:8" x14ac:dyDescent="0.35">
      <c r="A12" s="45" t="s">
        <v>127</v>
      </c>
      <c r="B12" s="45"/>
      <c r="C12" s="45">
        <v>1</v>
      </c>
      <c r="D12" s="45">
        <v>0</v>
      </c>
      <c r="E12" s="47"/>
      <c r="F12" s="47"/>
      <c r="G12" s="47">
        <f t="shared" si="2"/>
        <v>0.85470085470085466</v>
      </c>
      <c r="H12" s="47">
        <f t="shared" si="3"/>
        <v>0</v>
      </c>
    </row>
    <row r="13" spans="1:8" x14ac:dyDescent="0.35">
      <c r="A13" s="45" t="s">
        <v>129</v>
      </c>
      <c r="B13" s="45"/>
      <c r="C13" s="45">
        <v>27</v>
      </c>
      <c r="D13" s="45">
        <v>22</v>
      </c>
      <c r="E13" s="47"/>
      <c r="F13" s="47"/>
      <c r="G13" s="47">
        <f t="shared" si="2"/>
        <v>23.076923076923077</v>
      </c>
      <c r="H13" s="47">
        <f t="shared" si="3"/>
        <v>46.808510638297875</v>
      </c>
    </row>
    <row r="14" spans="1:8" x14ac:dyDescent="0.35">
      <c r="A14" s="45" t="s">
        <v>162</v>
      </c>
      <c r="B14" s="45"/>
      <c r="C14" s="45">
        <f t="shared" ref="C14:D14" si="4">SUM(C2:C13)</f>
        <v>117</v>
      </c>
      <c r="D14" s="45">
        <f t="shared" si="4"/>
        <v>47</v>
      </c>
      <c r="E14" s="46"/>
      <c r="F14" s="46"/>
      <c r="G14" s="47">
        <f t="shared" ref="G14:H14" si="5">SUM(G2:G13)</f>
        <v>99.999999999999986</v>
      </c>
      <c r="H14" s="47">
        <f t="shared" si="5"/>
        <v>99.999999999999986</v>
      </c>
    </row>
    <row r="15" spans="1:8" x14ac:dyDescent="0.35">
      <c r="G15" s="44"/>
      <c r="H15" s="4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0898437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Übersicht</vt:lpstr>
      <vt:lpstr>Regionen</vt:lpstr>
      <vt:lpstr>Sheet3</vt:lpstr>
      <vt:lpstr>Übersicht!Druckbereich</vt:lpstr>
      <vt:lpstr>Übersicht!Drucktitel</vt:lpstr>
    </vt:vector>
  </TitlesOfParts>
  <Manager/>
  <Company>Rotary International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Christensen</dc:creator>
  <cp:keywords/>
  <dc:description/>
  <cp:lastModifiedBy>Urs Klemm</cp:lastModifiedBy>
  <cp:revision/>
  <dcterms:created xsi:type="dcterms:W3CDTF">2016-04-11T13:24:56Z</dcterms:created>
  <dcterms:modified xsi:type="dcterms:W3CDTF">2019-05-07T09:12:47Z</dcterms:modified>
  <cp:category/>
  <cp:contentStatus/>
</cp:coreProperties>
</file>